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 activeTab="11"/>
  </bookViews>
  <sheets>
    <sheet name="合计" sheetId="13" r:id="rId1"/>
    <sheet name="城关" sheetId="1" r:id="rId2"/>
    <sheet name="池河" sheetId="2" r:id="rId3"/>
    <sheet name="饶峰" sheetId="6" r:id="rId4"/>
    <sheet name="两河" sheetId="5" r:id="rId5"/>
    <sheet name="中池" sheetId="11" r:id="rId6"/>
    <sheet name="迎丰" sheetId="8" r:id="rId7"/>
    <sheet name="后柳" sheetId="4" r:id="rId8"/>
    <sheet name="喜河" sheetId="14" r:id="rId9"/>
    <sheet name="熨斗" sheetId="10" r:id="rId10"/>
    <sheet name="曾溪" sheetId="3" r:id="rId11"/>
    <sheet name="云雾山" sheetId="9" r:id="rId12"/>
  </sheets>
  <definedNames>
    <definedName name="_xlnm._FilterDatabase" localSheetId="1" hidden="1">城关!$A$2:$E$24</definedName>
    <definedName name="_xlnm._FilterDatabase" localSheetId="2" hidden="1">池河!$A$2:$F$16</definedName>
    <definedName name="_xlnm._FilterDatabase" localSheetId="7" hidden="1">后柳!$A$2:$F$15</definedName>
    <definedName name="_xlnm._FilterDatabase" localSheetId="4" hidden="1">两河!$A$2:$F$13</definedName>
    <definedName name="_xlnm._FilterDatabase" localSheetId="3" hidden="1">饶峰!$A$2:$F$15</definedName>
    <definedName name="_xlnm._FilterDatabase" localSheetId="8" hidden="1">喜河!$A$2:$F$19</definedName>
    <definedName name="_xlnm._FilterDatabase" localSheetId="6" hidden="1">迎丰!$A$2:$F$10</definedName>
    <definedName name="_xlnm._FilterDatabase" localSheetId="11" hidden="1">云雾山!$A$3:$F$14</definedName>
    <definedName name="_xlnm._FilterDatabase" localSheetId="9" hidden="1">熨斗!$A$2:$F$14</definedName>
    <definedName name="_xlnm._FilterDatabase" localSheetId="5" hidden="1">中池!$A$2:$F$15</definedName>
    <definedName name="_xlnm.Print_Titles" localSheetId="1">城关!$1:$2</definedName>
    <definedName name="_xlnm.Print_Titles" localSheetId="2">池河!$2:$2</definedName>
    <definedName name="_xlnm.Print_Titles" localSheetId="7">后柳!$2:$2</definedName>
    <definedName name="_xlnm.Print_Titles" localSheetId="3">饶峰!$1:$2</definedName>
    <definedName name="_xlnm.Print_Titles" localSheetId="8">喜河!$2:$2</definedName>
    <definedName name="_xlnm.Print_Titles" localSheetId="6">迎丰!$2:$2</definedName>
    <definedName name="_xlnm.Print_Titles" localSheetId="11">云雾山!$3:$3</definedName>
    <definedName name="_xlnm.Print_Titles" localSheetId="9">熨斗!$1:$2</definedName>
    <definedName name="_xlnm.Print_Titles" localSheetId="5">中池!$2:$2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<sst xmlns="http://schemas.openxmlformats.org/spreadsheetml/2006/main" count="514" uniqueCount="442">
  <si>
    <t>石泉县2024年蚕桑产业夏季蚕种及蚕茧拟奖补情况统计表</t>
  </si>
  <si>
    <t>序号</t>
  </si>
  <si>
    <t>镇（单位）名</t>
  </si>
  <si>
    <t>拟奖补金额（万元）</t>
  </si>
  <si>
    <t>备注</t>
  </si>
  <si>
    <t>城关镇</t>
  </si>
  <si>
    <t>池河镇</t>
  </si>
  <si>
    <t>饶峰镇</t>
  </si>
  <si>
    <t>两河镇</t>
  </si>
  <si>
    <t>中池镇</t>
  </si>
  <si>
    <t>迎丰镇</t>
  </si>
  <si>
    <t>后柳镇</t>
  </si>
  <si>
    <t>喜河镇</t>
  </si>
  <si>
    <t>熨斗镇</t>
  </si>
  <si>
    <t>曾溪镇</t>
  </si>
  <si>
    <t>云雾山镇</t>
  </si>
  <si>
    <t>合计</t>
  </si>
  <si>
    <t>石泉县城关镇2024年蚕桑产业夏季蚕种及蚕茧拟奖补明细表</t>
  </si>
  <si>
    <t>镇村</t>
  </si>
  <si>
    <t>主体名称</t>
  </si>
  <si>
    <t>法人代表</t>
  </si>
  <si>
    <t>拟奖补
金额
（万元）</t>
  </si>
  <si>
    <t>堡子社区四组</t>
  </si>
  <si>
    <t>石泉县城关镇堡子社区集体股份经济合作社</t>
  </si>
  <si>
    <t>王全民</t>
  </si>
  <si>
    <t>古堰社区七组</t>
  </si>
  <si>
    <t>石泉县城关镇古堰社区集体股份经济合作社</t>
  </si>
  <si>
    <t>谭从昭</t>
  </si>
  <si>
    <t>黄荆坝社区二组</t>
  </si>
  <si>
    <t>石泉县城关镇黄荆坝社区集体股份经济合作社</t>
  </si>
  <si>
    <t>李  松</t>
  </si>
  <si>
    <t>沙河村二组</t>
  </si>
  <si>
    <t>石泉县城关镇沙河村集体股份经济合作社</t>
  </si>
  <si>
    <t>梁苗奎</t>
  </si>
  <si>
    <t>百乐村二组</t>
  </si>
  <si>
    <t>石泉县城关镇百乐村集体股份经济合作社</t>
  </si>
  <si>
    <t>唐志国</t>
  </si>
  <si>
    <t>枫树村五组</t>
  </si>
  <si>
    <t>石泉县城关镇枫树村集体股份经济合作社</t>
  </si>
  <si>
    <t>刘善刚</t>
  </si>
  <si>
    <t>杨柳社区红岩二组</t>
  </si>
  <si>
    <t>石泉县城关镇杨柳社区集体股份经济合作社</t>
  </si>
  <si>
    <t>彭方斌</t>
  </si>
  <si>
    <t>江南社区一组</t>
  </si>
  <si>
    <t>石泉县城关镇江南社区集体股份经济合作社</t>
  </si>
  <si>
    <t>马孝平</t>
  </si>
  <si>
    <t>七里社区三组</t>
  </si>
  <si>
    <t>石泉县城关镇七里社区集体股份经济合作社</t>
  </si>
  <si>
    <t>夏  文</t>
  </si>
  <si>
    <t>太阳村四组</t>
  </si>
  <si>
    <t>石泉县城关镇太阳村集体股份经济合作社</t>
  </si>
  <si>
    <t>李江清</t>
  </si>
  <si>
    <t>纸坊村三组</t>
  </si>
  <si>
    <t>石泉县城关镇纸坊村集体股份经济合作社</t>
  </si>
  <si>
    <t>李荣奎</t>
  </si>
  <si>
    <t>五三村二组</t>
  </si>
  <si>
    <t>石泉县城关镇五三村集体股份经济合作社</t>
  </si>
  <si>
    <t>吕清和</t>
  </si>
  <si>
    <t>红星村一组</t>
  </si>
  <si>
    <t>石泉县城关镇红星村集体股份经济合作社</t>
  </si>
  <si>
    <t>刘顺军</t>
  </si>
  <si>
    <t>东风村一组</t>
  </si>
  <si>
    <t>石泉县城关镇东风村集体股份经济合作社</t>
  </si>
  <si>
    <t>冯家兵</t>
  </si>
  <si>
    <t>红二村四组</t>
  </si>
  <si>
    <t>石泉县城关镇红二村集体股份经济合作社</t>
  </si>
  <si>
    <t>柯长能</t>
  </si>
  <si>
    <t>农光村五组</t>
  </si>
  <si>
    <t>石泉县城关镇农光村集体股份经济合作社</t>
  </si>
  <si>
    <t>赵云新</t>
  </si>
  <si>
    <t>元岭村二组</t>
  </si>
  <si>
    <t>石泉县城关镇元岭村集体股份经济合作社</t>
  </si>
  <si>
    <t>高华勇</t>
  </si>
  <si>
    <t>太平村二组</t>
  </si>
  <si>
    <t>石泉县城关镇太平村集体股份经济合作社</t>
  </si>
  <si>
    <t>杨荣军</t>
  </si>
  <si>
    <t>双喜村四组</t>
  </si>
  <si>
    <t>石泉县城关镇双喜村集体股份经济合作社</t>
  </si>
  <si>
    <t>杨华新</t>
  </si>
  <si>
    <t>双桥村二组</t>
  </si>
  <si>
    <t>石泉县城关镇双桥村集体股份经济合作社</t>
  </si>
  <si>
    <t>高尚满</t>
  </si>
  <si>
    <t>丝银坝村三组</t>
  </si>
  <si>
    <t>石泉县城关镇丝银坝村集体股份经济合作社</t>
  </si>
  <si>
    <t>邓国友</t>
  </si>
  <si>
    <t>双嶂村二组</t>
  </si>
  <si>
    <t>石泉县城关镇双嶂村集体股份经济合作社</t>
  </si>
  <si>
    <t>陈昌德</t>
  </si>
  <si>
    <t>雷兴村五组</t>
  </si>
  <si>
    <t>石泉县城关镇雷兴村集体股份经济合作社</t>
  </si>
  <si>
    <t>何  萍</t>
  </si>
  <si>
    <t>龙堰村二组</t>
  </si>
  <si>
    <t>石泉县城关镇龙堰村集体股份经济合作社</t>
  </si>
  <si>
    <t>王善锐</t>
  </si>
  <si>
    <t>新民村六组</t>
  </si>
  <si>
    <t>石泉县城关镇新民村集体股份经济合作社</t>
  </si>
  <si>
    <t>方先兰</t>
  </si>
  <si>
    <t>新联村四组</t>
  </si>
  <si>
    <t>石泉县城关镇新联村集体股份经济合作社</t>
  </si>
  <si>
    <t>何英国</t>
  </si>
  <si>
    <t>石泉县池河镇2024年蚕桑产业夏季蚕种及蚕茧拟奖补明细表</t>
  </si>
  <si>
    <t>拟奖补金额
（万元）</t>
  </si>
  <si>
    <t>良田村</t>
  </si>
  <si>
    <t>石泉县良田村集体股份经济合作社</t>
  </si>
  <si>
    <t>陈长国</t>
  </si>
  <si>
    <t>合一村三组</t>
  </si>
  <si>
    <t>石泉县池河镇合一村集体股份经济合作社</t>
  </si>
  <si>
    <t>刘明贵</t>
  </si>
  <si>
    <t>柏安村一组</t>
  </si>
  <si>
    <t>石泉县池河镇柏安村集体股份经济合作社</t>
  </si>
  <si>
    <t>李清</t>
  </si>
  <si>
    <t>合心村二组</t>
  </si>
  <si>
    <t>石泉县池河镇合心村集体股份经济合作社</t>
  </si>
  <si>
    <t>康建</t>
  </si>
  <si>
    <t>双红二组</t>
  </si>
  <si>
    <t>石泉县池河镇双红村集体股份经济合作社</t>
  </si>
  <si>
    <t>陈兵</t>
  </si>
  <si>
    <t>顺风村二组</t>
  </si>
  <si>
    <t>石泉池河镇顺风村集体股份经济合作社</t>
  </si>
  <si>
    <t>袁朝芳</t>
  </si>
  <si>
    <t>力建村二组</t>
  </si>
  <si>
    <t>石泉县池河镇力建村集体股份经济合作社</t>
  </si>
  <si>
    <t>陈向平</t>
  </si>
  <si>
    <t>谭家湾村一组</t>
  </si>
  <si>
    <t>石泉县池河镇谭家湾村集体股份经济合作社</t>
  </si>
  <si>
    <t>付荣建</t>
  </si>
  <si>
    <t>五爱村九组</t>
  </si>
  <si>
    <t>石泉县池河镇五爱村集体经济合作社</t>
  </si>
  <si>
    <t>唐继明</t>
  </si>
  <si>
    <t>新棉村五组</t>
  </si>
  <si>
    <t>石泉县池河镇新棉村集体股份经济合作社</t>
  </si>
  <si>
    <t>张维</t>
  </si>
  <si>
    <t>新兴村二组</t>
  </si>
  <si>
    <t>石泉县池河镇新兴村集体股份经济合作社</t>
  </si>
  <si>
    <t>陈晓红</t>
  </si>
  <si>
    <t>双营村五组</t>
  </si>
  <si>
    <t>石泉县池河镇双营村集体股份经济合作社</t>
  </si>
  <si>
    <t>陆红芹</t>
  </si>
  <si>
    <t>明星村3组</t>
  </si>
  <si>
    <t>石泉县池河镇明星村集体股份经济合作社</t>
  </si>
  <si>
    <t>刘本章</t>
  </si>
  <si>
    <t>石泉县饶峰镇2024年蚕桑产业春季蚕种及蚕茧拟奖补明细表</t>
  </si>
  <si>
    <t>齐心村</t>
  </si>
  <si>
    <t>石泉县饶峰镇齐心村集体股份经济合作社</t>
  </si>
  <si>
    <t>魏仁遁</t>
  </si>
  <si>
    <t>大湾村</t>
  </si>
  <si>
    <t>石泉县饶峰镇大湾村集体股份经济合作社</t>
  </si>
  <si>
    <t>胡昌友</t>
  </si>
  <si>
    <t>光明村</t>
  </si>
  <si>
    <t>石泉县饶峰镇光明村集体股份经济合作社</t>
  </si>
  <si>
    <t>王会升</t>
  </si>
  <si>
    <t>金星村</t>
  </si>
  <si>
    <t>石泉县饶峰镇金星村集体经济股份经济合作社</t>
  </si>
  <si>
    <t>陈铁金</t>
  </si>
  <si>
    <t>牛羊河村</t>
  </si>
  <si>
    <t>石泉县饶峰镇牛羊河村集体股份经济合作社</t>
  </si>
  <si>
    <t>张道勇</t>
  </si>
  <si>
    <t>蒲溪村</t>
  </si>
  <si>
    <t>石泉县饶峰镇蒲溪村集体股份经济合作社</t>
  </si>
  <si>
    <t>彭宪平</t>
  </si>
  <si>
    <t>饶峰村</t>
  </si>
  <si>
    <t>石泉县饶峰镇饶峰村集体股份经济合作社</t>
  </si>
  <si>
    <t>吴晓云</t>
  </si>
  <si>
    <t>三岔河村</t>
  </si>
  <si>
    <t>石泉县饶峰镇三岔河村集体股份经济合作社</t>
  </si>
  <si>
    <t>张显勇</t>
  </si>
  <si>
    <t>三合村</t>
  </si>
  <si>
    <t>石泉县饶峰镇三合村集体股份经济合作社</t>
  </si>
  <si>
    <t>胡章礼</t>
  </si>
  <si>
    <t>胜利村</t>
  </si>
  <si>
    <t>石泉县饶峰镇胜利村集体股份经济合作社</t>
  </si>
  <si>
    <t>杨承忠</t>
  </si>
  <si>
    <t>新场村</t>
  </si>
  <si>
    <t>石泉县饶峰镇新场村集体股份经济合作社</t>
  </si>
  <si>
    <t>潘胜华</t>
  </si>
  <si>
    <t>新华村</t>
  </si>
  <si>
    <t>石泉县饶峰镇新华村集体股份经济合作社</t>
  </si>
  <si>
    <t>唐诗钊</t>
  </si>
  <si>
    <t>石泉县两河镇2024年蚕桑产业夏季蚕种及蚕茧拟奖补明细表</t>
  </si>
  <si>
    <t>两河镇艾心村</t>
  </si>
  <si>
    <t>石泉县两河镇艾心村集体股份经济合作社</t>
  </si>
  <si>
    <t>洪正发</t>
  </si>
  <si>
    <t>两河镇城镇社区</t>
  </si>
  <si>
    <t>石泉县两河镇城镇社区集体股份经济合作社</t>
  </si>
  <si>
    <t>张建</t>
  </si>
  <si>
    <t>两河镇高原村</t>
  </si>
  <si>
    <t>石泉县两河镇高原村集体股份经济合作社</t>
  </si>
  <si>
    <t>何光全</t>
  </si>
  <si>
    <t>两河镇简场村</t>
  </si>
  <si>
    <t>石泉县两河镇简场村集体股份经济合作社</t>
  </si>
  <si>
    <t>官明保</t>
  </si>
  <si>
    <t>两河镇金盆村</t>
  </si>
  <si>
    <t>石泉县两河镇金盆村集体股份经济合作社</t>
  </si>
  <si>
    <t>饶流安</t>
  </si>
  <si>
    <t>两河镇童关村</t>
  </si>
  <si>
    <t>石泉县两河镇童关村集体股份经济合作社</t>
  </si>
  <si>
    <t>贺兆兵</t>
  </si>
  <si>
    <t>两河镇新春村</t>
  </si>
  <si>
    <t>石泉县两河镇新春村集体股份经济合作社</t>
  </si>
  <si>
    <t>包月才</t>
  </si>
  <si>
    <t>两河镇兴坪村</t>
  </si>
  <si>
    <t>石泉县两河镇兴坪村集体股份经济合作社</t>
  </si>
  <si>
    <t>许龙宗</t>
  </si>
  <si>
    <t>两河镇中心村</t>
  </si>
  <si>
    <t>石泉县两河镇中心村集体股份经济合作社</t>
  </si>
  <si>
    <t>郑孔雄</t>
  </si>
  <si>
    <t>两河镇迎河村</t>
  </si>
  <si>
    <t>石泉县两河镇迎河村集体股份经济合作社</t>
  </si>
  <si>
    <t>姜方玉</t>
  </si>
  <si>
    <t>石泉县中池镇2024年蚕桑产业夏季蚕种及蚕茧拟奖补明细表</t>
  </si>
  <si>
    <t>夹丰村一组</t>
  </si>
  <si>
    <t>夹丰村村集体股份经济合作社</t>
  </si>
  <si>
    <t>陈  伟</t>
  </si>
  <si>
    <t>堰坪村二组</t>
  </si>
  <si>
    <t>堰坪村集体股份经济合作社</t>
  </si>
  <si>
    <t>叶友兵</t>
  </si>
  <si>
    <t>青泥涧村一组</t>
  </si>
  <si>
    <t>青泥涧村集体股份经济合作社</t>
  </si>
  <si>
    <t>易守勇</t>
  </si>
  <si>
    <t>茶里村五组</t>
  </si>
  <si>
    <t>茶里村集体股份经济合作社</t>
  </si>
  <si>
    <t>冯尚兵</t>
  </si>
  <si>
    <t>老湾村八组</t>
  </si>
  <si>
    <t>老湾村集体股份经济合作社</t>
  </si>
  <si>
    <t>叶友辉</t>
  </si>
  <si>
    <t xml:space="preserve">中池镇茨坪村二组
</t>
  </si>
  <si>
    <t>茨坪村村集体股份经济合作社</t>
  </si>
  <si>
    <t>陈文超</t>
  </si>
  <si>
    <t>筷子铺村二组</t>
  </si>
  <si>
    <t>筷子铺村集体股份经济合作社</t>
  </si>
  <si>
    <t>李仁翠</t>
  </si>
  <si>
    <t>中池镇西沙河村二组</t>
  </si>
  <si>
    <t>西沙河村集体股份经济合作社</t>
  </si>
  <si>
    <t>陈相军</t>
  </si>
  <si>
    <t>中池镇城镇社区四组</t>
  </si>
  <si>
    <t>石泉县中池镇城镇社区集体股份经济合作社</t>
  </si>
  <si>
    <t>陈代兵</t>
  </si>
  <si>
    <t>军民村三组</t>
  </si>
  <si>
    <t>军民村集体股份经济合作社</t>
  </si>
  <si>
    <t>冯上明</t>
  </si>
  <si>
    <t>民主村五组</t>
  </si>
  <si>
    <t>民主村集体股份经济合作社</t>
  </si>
  <si>
    <t>叶方保</t>
  </si>
  <si>
    <t>东沙河村三组</t>
  </si>
  <si>
    <t>东沙河村集体股份经济合作社</t>
  </si>
  <si>
    <t>罗声状</t>
  </si>
  <si>
    <t>石泉县迎丰镇2024年蚕桑产业夏季蚕种及蚕茧拟奖补明细表</t>
  </si>
  <si>
    <t>迎丰镇三湾村三组</t>
  </si>
  <si>
    <t>石泉县迎丰镇三湾村集体股份经济合作社</t>
  </si>
  <si>
    <t>甘少红</t>
  </si>
  <si>
    <t>迎丰镇梧桐寺村一组</t>
  </si>
  <si>
    <t>石泉县迎丰镇梧桐寺村集体股份经济合作社</t>
  </si>
  <si>
    <t>崔用国</t>
  </si>
  <si>
    <t>迎丰镇弓箭沟村二组</t>
  </si>
  <si>
    <t>石泉县迎丰镇弓箭沟村集体股份经济合作社</t>
  </si>
  <si>
    <t>张兴明</t>
  </si>
  <si>
    <t>迎丰镇红花坪村二组</t>
  </si>
  <si>
    <t>石泉县迎丰镇红花坪村集体股份经济合作社</t>
  </si>
  <si>
    <t>胡养鑫</t>
  </si>
  <si>
    <t>迎丰镇新庄村一组</t>
  </si>
  <si>
    <t>石泉县迎丰镇新庄村集体股份经济合作社</t>
  </si>
  <si>
    <t>陈志国</t>
  </si>
  <si>
    <t>迎丰镇庙梁村二组</t>
  </si>
  <si>
    <t>石泉县迎丰镇庙梁村集体股份经济合作社</t>
  </si>
  <si>
    <t>余顺平</t>
  </si>
  <si>
    <t>迎丰镇香炉沟村三组</t>
  </si>
  <si>
    <t>石泉县迎丰镇香炉沟村集体股份经济合作社</t>
  </si>
  <si>
    <t>吴明军</t>
  </si>
  <si>
    <t>石泉县后柳镇2024年蚕桑产业夏季蚕种及蚕茧拟奖补明细表</t>
  </si>
  <si>
    <t>后柳镇柏桥村三组</t>
  </si>
  <si>
    <t>石泉县后柳镇柏桥村集体股份经济合作社</t>
  </si>
  <si>
    <t>谢英军</t>
  </si>
  <si>
    <t>后柳镇汉阴沟村三组</t>
  </si>
  <si>
    <t>石泉县后柳镇汉阴沟集体股份经济合作社</t>
  </si>
  <si>
    <t>戈易兵</t>
  </si>
  <si>
    <t>后柳镇黑沟河村三组</t>
  </si>
  <si>
    <t>石泉县后柳镇黑沟河村集体股份经济合作社</t>
  </si>
  <si>
    <t>王方鑫</t>
  </si>
  <si>
    <t>后柳镇金齐村三组</t>
  </si>
  <si>
    <t>石泉县后柳镇金齐村集体股份经济合作社</t>
  </si>
  <si>
    <t>邹应明</t>
  </si>
  <si>
    <t>后柳镇磨石村二组</t>
  </si>
  <si>
    <t>石泉县后柳镇磨石村集体股份经济合作社</t>
  </si>
  <si>
    <t>吴启柱</t>
  </si>
  <si>
    <t>后柳镇牛石川村二组</t>
  </si>
  <si>
    <t>石泉县后柳镇牛石川村集体股份经济合作社</t>
  </si>
  <si>
    <t>邓国金</t>
  </si>
  <si>
    <t>后柳镇前锋村一组</t>
  </si>
  <si>
    <t>石泉县后柳镇前锋村集体股份经济合作社</t>
  </si>
  <si>
    <t>谷传烟</t>
  </si>
  <si>
    <t>后柳镇群英村二组</t>
  </si>
  <si>
    <t>陈崇海</t>
  </si>
  <si>
    <t>后柳镇一心村四组</t>
  </si>
  <si>
    <t>石泉县后柳镇一心村集体股份经济合作社</t>
  </si>
  <si>
    <t>阮绍山</t>
  </si>
  <si>
    <t>后柳镇永红村五组</t>
  </si>
  <si>
    <t>石泉县后柳镇永红村集体股份经济合作社</t>
  </si>
  <si>
    <t>李泽地</t>
  </si>
  <si>
    <t>后柳镇长安村三组</t>
  </si>
  <si>
    <t>石泉县后柳镇长安村集体股份经济合作社</t>
  </si>
  <si>
    <t>刘天庆</t>
  </si>
  <si>
    <t>后柳镇中坝村一组</t>
  </si>
  <si>
    <t>石泉县后柳镇中坝村集体股份经济合作社</t>
  </si>
  <si>
    <t>朱忠学</t>
  </si>
  <si>
    <t>石泉县喜河镇2024年蚕桑产业夏季蚕种及蚕茧拟奖补明细表</t>
  </si>
  <si>
    <t>树林村四组</t>
  </si>
  <si>
    <t>石泉县喜河镇树林村集体股份经济合作社</t>
  </si>
  <si>
    <t>朱涛</t>
  </si>
  <si>
    <t>晨光村一组</t>
  </si>
  <si>
    <t>石泉县喜河镇晨光村集体股份经济合作社</t>
  </si>
  <si>
    <t>代福铁</t>
  </si>
  <si>
    <t>奎星村一组</t>
  </si>
  <si>
    <t>石泉县喜河镇奎星村集体股份经济合作社</t>
  </si>
  <si>
    <t>黄德银</t>
  </si>
  <si>
    <t>喜河镇蔡河村一组</t>
  </si>
  <si>
    <t>石泉县喜河镇蔡河村集体股份经济合作社</t>
  </si>
  <si>
    <t>叶胜国</t>
  </si>
  <si>
    <t>喜河镇双沟村</t>
  </si>
  <si>
    <t>石泉县喜河镇双沟村集体股份经济合作社</t>
  </si>
  <si>
    <t>罗昌斌</t>
  </si>
  <si>
    <t>档山村三组</t>
  </si>
  <si>
    <t>石泉县喜河镇档山村股份经济合作社</t>
  </si>
  <si>
    <t>李珍</t>
  </si>
  <si>
    <t>喜河镇盘龙村</t>
  </si>
  <si>
    <t>石泉县喜河盘龙村集体经济股份合作社</t>
  </si>
  <si>
    <t>刘 丽</t>
  </si>
  <si>
    <t>喜河镇大雁村二组</t>
  </si>
  <si>
    <t>石泉县喜河镇大雁村集体股份经济合作社</t>
  </si>
  <si>
    <t>李洪传</t>
  </si>
  <si>
    <t>喜河镇新喜村</t>
  </si>
  <si>
    <t>石泉县喜河镇新喜村集体股份经济合作社</t>
  </si>
  <si>
    <t>卢德运</t>
  </si>
  <si>
    <t>喜河镇中心村</t>
  </si>
  <si>
    <t>石泉县喜河镇中心村集体股份经济合作社</t>
  </si>
  <si>
    <t>胡昌波</t>
  </si>
  <si>
    <t>喜河镇长阳村</t>
  </si>
  <si>
    <t>石泉县喜河镇长阳村集体股份经济合作社</t>
  </si>
  <si>
    <t>江本忠</t>
  </si>
  <si>
    <t>喜河镇福星村三组</t>
  </si>
  <si>
    <t>石泉县喜河镇福星村集体股份经济合作社</t>
  </si>
  <si>
    <t>张 浩</t>
  </si>
  <si>
    <t>喜河镇同心村三组</t>
  </si>
  <si>
    <t>石泉县喜河镇同心村集体股份经济合作社</t>
  </si>
  <si>
    <t>黄再超</t>
  </si>
  <si>
    <t>喜河镇长顺村</t>
  </si>
  <si>
    <t>石泉县喜河镇长顺村集体股份经济合作社</t>
  </si>
  <si>
    <t>胡传安</t>
  </si>
  <si>
    <t>喜河镇田心村</t>
  </si>
  <si>
    <t>石泉县喜河镇田心村集体股份经济合作社</t>
  </si>
  <si>
    <t>江本友</t>
  </si>
  <si>
    <t>喜河镇洞沟村一组</t>
  </si>
  <si>
    <t>喜河镇洞沟村集体股份经济合作社</t>
  </si>
  <si>
    <t>谢从巧</t>
  </si>
  <si>
    <t>石泉县熨斗镇2024年蚕桑产业夏季蚕种及蚕茧拟奖补明细表</t>
  </si>
  <si>
    <t>经营主体</t>
  </si>
  <si>
    <t>熨斗镇刘家湾一组</t>
  </si>
  <si>
    <t>刘家湾村集体股份经济合作社</t>
  </si>
  <si>
    <t>陈美英</t>
  </si>
  <si>
    <t>瓦子沟村三组</t>
  </si>
  <si>
    <t>石泉县熨斗镇瓦子沟村集体股份经济合作社</t>
  </si>
  <si>
    <t>张锋</t>
  </si>
  <si>
    <t>熨斗镇长岭村</t>
  </si>
  <si>
    <t>熨斗镇长岭村集体股份经济合作社</t>
  </si>
  <si>
    <t>李正堂</t>
  </si>
  <si>
    <t>熨斗镇麦坪村六组</t>
  </si>
  <si>
    <t>石泉县熨斗镇麦坪村集体股份经济合作社</t>
  </si>
  <si>
    <t>梅少尉</t>
  </si>
  <si>
    <t>熨斗镇沙湾村湾组</t>
  </si>
  <si>
    <t>沙湾村集体股份经济合作社</t>
  </si>
  <si>
    <t>张守军</t>
  </si>
  <si>
    <t>熨斗镇双坪村二组</t>
  </si>
  <si>
    <t>熨斗镇双坪村集体股份经济合作社</t>
  </si>
  <si>
    <t>肖朝军</t>
  </si>
  <si>
    <t>熨斗镇中河村五组</t>
  </si>
  <si>
    <t>中河村集体股份经济合作社</t>
  </si>
  <si>
    <t>王桂银</t>
  </si>
  <si>
    <t>熨斗镇茨林村四组</t>
  </si>
  <si>
    <t>石泉县熨斗镇茨林村集体股份经济合作社</t>
  </si>
  <si>
    <t>张义超</t>
  </si>
  <si>
    <t>熨斗镇先联村一组</t>
  </si>
  <si>
    <t>石泉县熨斗镇先联村集体股份经济合作社</t>
  </si>
  <si>
    <t>凌惠惠</t>
  </si>
  <si>
    <t>熨斗镇板长村一组</t>
  </si>
  <si>
    <t>板长村集体股份经济合作社</t>
  </si>
  <si>
    <t>郭万明</t>
  </si>
  <si>
    <t>金星村三组</t>
  </si>
  <si>
    <t>金星村集体股份经济合作社</t>
  </si>
  <si>
    <t>余昌华</t>
  </si>
  <si>
    <t>熨斗镇高兴村四组</t>
  </si>
  <si>
    <t>高兴村集体股份经济合作社</t>
  </si>
  <si>
    <t>张书勇</t>
  </si>
  <si>
    <t>石泉县曾溪镇2024年蚕桑产业夏季蚕种及蚕茧拟奖补明细表</t>
  </si>
  <si>
    <t>曾溪镇联盟村一组</t>
  </si>
  <si>
    <t>石泉县曾溪镇联盟村集体股份经济合作社</t>
  </si>
  <si>
    <t>王全进</t>
  </si>
  <si>
    <t>曾溪镇油坊湾村一组</t>
  </si>
  <si>
    <t>石泉县曾溪镇油坊湾村集体股份经济合作社</t>
  </si>
  <si>
    <t>李松华</t>
  </si>
  <si>
    <t>曾溪镇瓦窑村二组</t>
  </si>
  <si>
    <t>石泉县曾溪镇瓦窑村集体股份经济合作社</t>
  </si>
  <si>
    <t>邓康峰</t>
  </si>
  <si>
    <t>曾溪镇大沟村一组</t>
  </si>
  <si>
    <t>石泉县曾溪镇大沟村集体股份经济合作社</t>
  </si>
  <si>
    <t>严元全</t>
  </si>
  <si>
    <t>曾溪镇高坎村四组</t>
  </si>
  <si>
    <t>石泉县曾溪镇高坎村集体股份经济合作社</t>
  </si>
  <si>
    <t>赵发军</t>
  </si>
  <si>
    <t>曾溪镇立新村一组</t>
  </si>
  <si>
    <t>石泉县曾溪镇立新村集体股份经济合作社</t>
  </si>
  <si>
    <t>王家云</t>
  </si>
  <si>
    <t>附件2：</t>
  </si>
  <si>
    <t>石泉县云雾山镇2024年蚕桑产业夏季蚕种及蚕茧拟奖补明细表</t>
  </si>
  <si>
    <t>云雾山镇官田村三组</t>
  </si>
  <si>
    <t>石泉县云雾山镇官田村集体股份经济合作社</t>
  </si>
  <si>
    <t>夏代礼</t>
  </si>
  <si>
    <t>云雾山镇秋树坝村三组</t>
  </si>
  <si>
    <t>石泉县云雾山镇秋树坝村集体股份经济合作社</t>
  </si>
  <si>
    <t>严云珍</t>
  </si>
  <si>
    <t>云雾山镇丁家坝村二组</t>
  </si>
  <si>
    <t>石泉县云雾山镇丁家坝村集体股份经济合作社</t>
  </si>
  <si>
    <t>陈乐钊</t>
  </si>
  <si>
    <t>云雾山镇板桥村四组</t>
  </si>
  <si>
    <t>石泉县云雾山镇板桥村集体股份经济合作社</t>
  </si>
  <si>
    <t>陈太新</t>
  </si>
  <si>
    <t>云雾山镇双河村二组</t>
  </si>
  <si>
    <t>石泉县云雾山镇双河村集体股份经济合作社</t>
  </si>
  <si>
    <t>曾传军</t>
  </si>
  <si>
    <t>云雾山镇水田坪村三组</t>
  </si>
  <si>
    <t>石泉县云雾山镇水田坪村集体股份经济合作社</t>
  </si>
  <si>
    <t>张成学</t>
  </si>
  <si>
    <t>云雾山镇南沟村二组</t>
  </si>
  <si>
    <t>石泉县云雾山镇南沟村集体股份经济合作社</t>
  </si>
  <si>
    <t>潘尚册</t>
  </si>
  <si>
    <t>云雾山镇云阳村三组</t>
  </si>
  <si>
    <t>石泉县云雾山镇云阳村集体股份经济合作社</t>
  </si>
  <si>
    <t>陈为保</t>
  </si>
  <si>
    <t>云雾山镇松树沟村二组</t>
  </si>
  <si>
    <t>石泉县云雾山镇松树沟村集体股份经济合作社</t>
  </si>
  <si>
    <t>蒋诗海</t>
  </si>
  <si>
    <t>云雾山镇铜钱峡村一组</t>
  </si>
  <si>
    <t>石泉县云雾山镇铜钱峡村集体股份经济合作社</t>
  </si>
  <si>
    <t>冀胜金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</si>
</sst>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石&quot;&quot;泉&quot;&quot;县&quot;&quot;熨&quot;&quot;斗&quot;&quot;镇&quot;@"/>
  </numFmts>
  <fonts count="4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4"/>
      <color theme="1"/>
      <name val="宋体"/>
      <charset val="134"/>
    </font>
    <font>
      <sz val="11"/>
      <name val="黑体"/>
      <charset val="134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38" fillId="7" borderId="11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21" sqref="C21"/>
    </sheetView>
  </sheetViews>
  <sheetFormatPr defaultColWidth="8.875" defaultRowHeight="13.5" outlineLevelCol="3"/>
  <cols>
    <col min="1" max="1" width="12.125" customWidth="1"/>
    <col min="2" max="2" width="38.5" customWidth="1"/>
    <col min="3" max="3" width="51.75" customWidth="1"/>
    <col min="4" max="4" width="23.125" customWidth="1"/>
  </cols>
  <sheetData>
    <row r="1" ht="36" customHeight="1" spans="1:4">
      <c r="A1" s="69" t="s">
        <v>0</v>
      </c>
      <c r="B1" s="69"/>
      <c r="C1" s="69"/>
      <c r="D1" s="69"/>
    </row>
    <row r="2" ht="32.1" customHeight="1" spans="1:4">
      <c r="A2" s="70" t="s">
        <v>1</v>
      </c>
      <c r="B2" s="70" t="s">
        <v>2</v>
      </c>
      <c r="C2" s="70" t="s">
        <v>3</v>
      </c>
      <c r="D2" s="70" t="s">
        <v>4</v>
      </c>
    </row>
    <row r="3" ht="32.1" customHeight="1" spans="1:4">
      <c r="A3" s="71">
        <v>1</v>
      </c>
      <c r="B3" s="71" t="s">
        <v>5</v>
      </c>
      <c r="C3" s="71">
        <v>4.93861</v>
      </c>
      <c r="D3" s="71"/>
    </row>
    <row r="4" ht="32.1" customHeight="1" spans="1:4">
      <c r="A4" s="71">
        <v>2</v>
      </c>
      <c r="B4" s="71" t="s">
        <v>6</v>
      </c>
      <c r="C4" s="71">
        <v>7.16696</v>
      </c>
      <c r="D4" s="71"/>
    </row>
    <row r="5" ht="32.1" customHeight="1" spans="1:4">
      <c r="A5" s="71">
        <v>3</v>
      </c>
      <c r="B5" s="71" t="s">
        <v>7</v>
      </c>
      <c r="C5" s="71">
        <v>4.695306</v>
      </c>
      <c r="D5" s="71"/>
    </row>
    <row r="6" ht="32.1" customHeight="1" spans="1:4">
      <c r="A6" s="71">
        <v>4</v>
      </c>
      <c r="B6" s="71" t="s">
        <v>8</v>
      </c>
      <c r="C6" s="71">
        <v>3.8385</v>
      </c>
      <c r="D6" s="71"/>
    </row>
    <row r="7" ht="32.1" customHeight="1" spans="1:4">
      <c r="A7" s="71">
        <v>5</v>
      </c>
      <c r="B7" s="71" t="s">
        <v>9</v>
      </c>
      <c r="C7" s="71">
        <v>12.50492</v>
      </c>
      <c r="D7" s="71"/>
    </row>
    <row r="8" ht="32.1" customHeight="1" spans="1:4">
      <c r="A8" s="71">
        <v>6</v>
      </c>
      <c r="B8" s="71" t="s">
        <v>10</v>
      </c>
      <c r="C8" s="71">
        <v>2.36314</v>
      </c>
      <c r="D8" s="71"/>
    </row>
    <row r="9" ht="32.1" customHeight="1" spans="1:4">
      <c r="A9" s="71">
        <v>7</v>
      </c>
      <c r="B9" s="71" t="s">
        <v>11</v>
      </c>
      <c r="C9" s="71">
        <v>2.81103</v>
      </c>
      <c r="D9" s="71"/>
    </row>
    <row r="10" ht="32.1" customHeight="1" spans="1:4">
      <c r="A10" s="71">
        <v>8</v>
      </c>
      <c r="B10" s="71" t="s">
        <v>12</v>
      </c>
      <c r="C10" s="71">
        <v>4.43144</v>
      </c>
      <c r="D10" s="71"/>
    </row>
    <row r="11" ht="32.1" customHeight="1" spans="1:4">
      <c r="A11" s="71">
        <v>9</v>
      </c>
      <c r="B11" s="71" t="s">
        <v>13</v>
      </c>
      <c r="C11" s="71">
        <v>1.90129</v>
      </c>
      <c r="D11" s="71"/>
    </row>
    <row r="12" ht="32.1" customHeight="1" spans="1:4">
      <c r="A12" s="71">
        <v>10</v>
      </c>
      <c r="B12" s="71" t="s">
        <v>14</v>
      </c>
      <c r="C12" s="71">
        <v>0.85533</v>
      </c>
      <c r="D12" s="71"/>
    </row>
    <row r="13" ht="32.1" customHeight="1" spans="1:4">
      <c r="A13" s="71">
        <v>11</v>
      </c>
      <c r="B13" s="71" t="s">
        <v>15</v>
      </c>
      <c r="C13" s="71">
        <v>2.17168</v>
      </c>
      <c r="D13" s="71"/>
    </row>
    <row r="14" ht="32.1" customHeight="1" spans="1:4">
      <c r="A14" s="72" t="s">
        <v>16</v>
      </c>
      <c r="B14" s="73"/>
      <c r="C14" s="74">
        <f>SUM(C3:C13)</f>
        <v>47.678206</v>
      </c>
      <c r="D14" s="74"/>
    </row>
  </sheetData>
  <mergeCells count="2">
    <mergeCell ref="A1:D1"/>
    <mergeCell ref="A14:B14"/>
  </mergeCells>
  <pageMargins left="0.751388888888889" right="0.751388888888889" top="0.802777777777778" bottom="0.802777777777778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6" workbookViewId="0">
      <selection activeCell="A2" sqref="$A2:$XFD15"/>
    </sheetView>
  </sheetViews>
  <sheetFormatPr defaultColWidth="9" defaultRowHeight="13.5" outlineLevelCol="5"/>
  <cols>
    <col min="1" max="1" width="5.625" style="2" customWidth="1"/>
    <col min="2" max="2" width="15.375" style="2" customWidth="1"/>
    <col min="3" max="3" width="40.75" style="2" customWidth="1"/>
    <col min="4" max="4" width="9.5" style="2" customWidth="1"/>
    <col min="5" max="5" width="13.25" style="2" customWidth="1"/>
    <col min="6" max="6" width="9.75" style="2" customWidth="1"/>
    <col min="7" max="16384" width="9" style="2"/>
  </cols>
  <sheetData>
    <row r="1" ht="29.1" customHeight="1" spans="1:6">
      <c r="A1" s="3" t="s">
        <v>353</v>
      </c>
      <c r="B1" s="3"/>
      <c r="C1" s="3"/>
      <c r="D1" s="3"/>
      <c r="E1" s="3"/>
      <c r="F1" s="3"/>
    </row>
    <row r="2" s="1" customFormat="1" ht="50" customHeight="1" spans="1:6">
      <c r="A2" s="4" t="s">
        <v>1</v>
      </c>
      <c r="B2" s="4" t="s">
        <v>18</v>
      </c>
      <c r="C2" s="4" t="s">
        <v>354</v>
      </c>
      <c r="D2" s="4" t="s">
        <v>20</v>
      </c>
      <c r="E2" s="10" t="s">
        <v>101</v>
      </c>
      <c r="F2" s="11" t="s">
        <v>4</v>
      </c>
    </row>
    <row r="3" s="27" customFormat="1" ht="50" customHeight="1" spans="1:6">
      <c r="A3" s="5">
        <v>1</v>
      </c>
      <c r="B3" s="28" t="s">
        <v>355</v>
      </c>
      <c r="C3" s="29" t="s">
        <v>356</v>
      </c>
      <c r="D3" s="30" t="s">
        <v>357</v>
      </c>
      <c r="E3" s="24">
        <v>0.01399</v>
      </c>
      <c r="F3" s="5"/>
    </row>
    <row r="4" s="27" customFormat="1" ht="50" customHeight="1" spans="1:6">
      <c r="A4" s="5">
        <v>2</v>
      </c>
      <c r="B4" s="28" t="s">
        <v>358</v>
      </c>
      <c r="C4" s="29" t="s">
        <v>359</v>
      </c>
      <c r="D4" s="30" t="s">
        <v>360</v>
      </c>
      <c r="E4" s="32">
        <v>0.11858</v>
      </c>
      <c r="F4" s="16"/>
    </row>
    <row r="5" s="27" customFormat="1" ht="50" customHeight="1" spans="1:6">
      <c r="A5" s="5">
        <v>3</v>
      </c>
      <c r="B5" s="28" t="s">
        <v>361</v>
      </c>
      <c r="C5" s="29" t="s">
        <v>362</v>
      </c>
      <c r="D5" s="30" t="s">
        <v>363</v>
      </c>
      <c r="E5" s="24">
        <v>0.06082</v>
      </c>
      <c r="F5" s="16"/>
    </row>
    <row r="6" s="27" customFormat="1" ht="50" customHeight="1" spans="1:6">
      <c r="A6" s="5">
        <v>4</v>
      </c>
      <c r="B6" s="28" t="s">
        <v>364</v>
      </c>
      <c r="C6" s="29" t="s">
        <v>365</v>
      </c>
      <c r="D6" s="30" t="s">
        <v>366</v>
      </c>
      <c r="E6" s="24">
        <v>0.2984</v>
      </c>
      <c r="F6" s="16"/>
    </row>
    <row r="7" s="27" customFormat="1" ht="50" customHeight="1" spans="1:6">
      <c r="A7" s="5">
        <v>5</v>
      </c>
      <c r="B7" s="28" t="s">
        <v>367</v>
      </c>
      <c r="C7" s="29" t="s">
        <v>368</v>
      </c>
      <c r="D7" s="30" t="s">
        <v>369</v>
      </c>
      <c r="E7" s="24">
        <v>0.09948</v>
      </c>
      <c r="F7" s="16"/>
    </row>
    <row r="8" s="27" customFormat="1" ht="50" customHeight="1" spans="1:6">
      <c r="A8" s="5">
        <v>7</v>
      </c>
      <c r="B8" s="28" t="s">
        <v>370</v>
      </c>
      <c r="C8" s="29" t="s">
        <v>371</v>
      </c>
      <c r="D8" s="30" t="s">
        <v>372</v>
      </c>
      <c r="E8" s="24">
        <f>820.5/10000</f>
        <v>0.08205</v>
      </c>
      <c r="F8" s="16"/>
    </row>
    <row r="9" s="27" customFormat="1" ht="50" customHeight="1" spans="1:6">
      <c r="A9" s="5">
        <v>8</v>
      </c>
      <c r="B9" s="28" t="s">
        <v>373</v>
      </c>
      <c r="C9" s="29" t="s">
        <v>374</v>
      </c>
      <c r="D9" s="30" t="s">
        <v>375</v>
      </c>
      <c r="E9" s="33">
        <v>0.02018</v>
      </c>
      <c r="F9" s="16"/>
    </row>
    <row r="10" s="27" customFormat="1" ht="50" customHeight="1" spans="1:6">
      <c r="A10" s="5">
        <v>9</v>
      </c>
      <c r="B10" s="28" t="s">
        <v>376</v>
      </c>
      <c r="C10" s="29" t="s">
        <v>377</v>
      </c>
      <c r="D10" s="30" t="s">
        <v>378</v>
      </c>
      <c r="E10" s="24">
        <v>0.0211</v>
      </c>
      <c r="F10" s="16"/>
    </row>
    <row r="11" s="27" customFormat="1" ht="50" customHeight="1" spans="1:6">
      <c r="A11" s="5">
        <v>10</v>
      </c>
      <c r="B11" s="28" t="s">
        <v>379</v>
      </c>
      <c r="C11" s="29" t="s">
        <v>380</v>
      </c>
      <c r="D11" s="30" t="s">
        <v>381</v>
      </c>
      <c r="E11" s="24">
        <v>0.11454</v>
      </c>
      <c r="F11" s="5"/>
    </row>
    <row r="12" s="27" customFormat="1" ht="50" customHeight="1" spans="1:6">
      <c r="A12" s="5">
        <v>11</v>
      </c>
      <c r="B12" s="28" t="s">
        <v>382</v>
      </c>
      <c r="C12" s="29" t="s">
        <v>383</v>
      </c>
      <c r="D12" s="30" t="s">
        <v>384</v>
      </c>
      <c r="E12" s="33">
        <v>0.11603</v>
      </c>
      <c r="F12" s="5"/>
    </row>
    <row r="13" s="27" customFormat="1" ht="50" customHeight="1" spans="1:6">
      <c r="A13" s="5">
        <v>12</v>
      </c>
      <c r="B13" s="28" t="s">
        <v>385</v>
      </c>
      <c r="C13" s="29" t="s">
        <v>386</v>
      </c>
      <c r="D13" s="30" t="s">
        <v>387</v>
      </c>
      <c r="E13" s="32">
        <v>0.02906</v>
      </c>
      <c r="F13" s="16"/>
    </row>
    <row r="14" s="27" customFormat="1" ht="50" customHeight="1" spans="1:6">
      <c r="A14" s="5">
        <v>13</v>
      </c>
      <c r="B14" s="28" t="s">
        <v>388</v>
      </c>
      <c r="C14" s="29" t="s">
        <v>389</v>
      </c>
      <c r="D14" s="30" t="s">
        <v>390</v>
      </c>
      <c r="E14" s="32">
        <v>0.92706</v>
      </c>
      <c r="F14" s="16"/>
    </row>
    <row r="15" ht="50" customHeight="1" spans="1:6">
      <c r="A15" s="31" t="s">
        <v>16</v>
      </c>
      <c r="B15" s="31"/>
      <c r="C15" s="31"/>
      <c r="D15" s="31"/>
      <c r="E15" s="6">
        <f>SUM(E3:E14)</f>
        <v>1.90129</v>
      </c>
      <c r="F15" s="31"/>
    </row>
  </sheetData>
  <mergeCells count="2">
    <mergeCell ref="A1:F1"/>
    <mergeCell ref="A15:D15"/>
  </mergeCells>
  <printOptions horizontalCentered="1"/>
  <pageMargins left="0.78740157480315" right="0.78740157480315" top="0.984251968503937" bottom="0.78740157480315" header="0.511811023622047" footer="0.511811023622047"/>
  <pageSetup paperSize="9" scale="9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2" sqref="$A2:$XFD9"/>
    </sheetView>
  </sheetViews>
  <sheetFormatPr defaultColWidth="9" defaultRowHeight="13.5" outlineLevelCol="5"/>
  <cols>
    <col min="1" max="1" width="5.5" style="2" customWidth="1"/>
    <col min="2" max="2" width="17.75" style="2" customWidth="1"/>
    <col min="3" max="3" width="37.625" style="2" customWidth="1"/>
    <col min="4" max="4" width="11.375" style="2" customWidth="1"/>
    <col min="5" max="5" width="12.25" style="2" customWidth="1"/>
    <col min="6" max="6" width="10.375" style="2" customWidth="1"/>
    <col min="7" max="16384" width="9" style="2"/>
  </cols>
  <sheetData>
    <row r="1" ht="62" customHeight="1" spans="1:6">
      <c r="A1" s="3" t="s">
        <v>391</v>
      </c>
      <c r="B1" s="3"/>
      <c r="C1" s="3"/>
      <c r="D1" s="3"/>
      <c r="E1" s="3"/>
      <c r="F1" s="3"/>
    </row>
    <row r="2" s="1" customFormat="1" ht="7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70" customHeight="1" spans="1:6">
      <c r="A3" s="17">
        <v>1</v>
      </c>
      <c r="B3" s="18" t="s">
        <v>392</v>
      </c>
      <c r="C3" s="18" t="s">
        <v>393</v>
      </c>
      <c r="D3" s="13" t="s">
        <v>394</v>
      </c>
      <c r="E3" s="24">
        <v>0.16918</v>
      </c>
      <c r="F3" s="25"/>
    </row>
    <row r="4" ht="70" customHeight="1" spans="1:6">
      <c r="A4" s="17">
        <v>2</v>
      </c>
      <c r="B4" s="18" t="s">
        <v>395</v>
      </c>
      <c r="C4" s="18" t="s">
        <v>396</v>
      </c>
      <c r="D4" s="13" t="s">
        <v>397</v>
      </c>
      <c r="E4" s="26">
        <v>0.04264</v>
      </c>
      <c r="F4" s="25"/>
    </row>
    <row r="5" ht="70" customHeight="1" spans="1:6">
      <c r="A5" s="17">
        <v>3</v>
      </c>
      <c r="B5" s="18" t="s">
        <v>398</v>
      </c>
      <c r="C5" s="18" t="s">
        <v>399</v>
      </c>
      <c r="D5" s="13" t="s">
        <v>400</v>
      </c>
      <c r="E5" s="26">
        <v>0.02482</v>
      </c>
      <c r="F5" s="25"/>
    </row>
    <row r="6" ht="70" customHeight="1" spans="1:6">
      <c r="A6" s="17">
        <v>4</v>
      </c>
      <c r="B6" s="18" t="s">
        <v>401</v>
      </c>
      <c r="C6" s="18" t="s">
        <v>402</v>
      </c>
      <c r="D6" s="13" t="s">
        <v>403</v>
      </c>
      <c r="E6" s="26">
        <v>0.02595</v>
      </c>
      <c r="F6" s="25"/>
    </row>
    <row r="7" ht="70" customHeight="1" spans="1:6">
      <c r="A7" s="17">
        <v>5</v>
      </c>
      <c r="B7" s="19" t="s">
        <v>404</v>
      </c>
      <c r="C7" s="19" t="s">
        <v>405</v>
      </c>
      <c r="D7" s="20" t="s">
        <v>406</v>
      </c>
      <c r="E7" s="24">
        <v>0.16972</v>
      </c>
      <c r="F7" s="25"/>
    </row>
    <row r="8" ht="70" customHeight="1" spans="1:6">
      <c r="A8" s="17">
        <v>6</v>
      </c>
      <c r="B8" s="19" t="s">
        <v>407</v>
      </c>
      <c r="C8" s="19" t="s">
        <v>408</v>
      </c>
      <c r="D8" s="20" t="s">
        <v>409</v>
      </c>
      <c r="E8" s="20">
        <v>0.42302</v>
      </c>
      <c r="F8" s="25"/>
    </row>
    <row r="9" ht="70" customHeight="1" spans="1:6">
      <c r="A9" s="21" t="s">
        <v>16</v>
      </c>
      <c r="B9" s="22"/>
      <c r="C9" s="22"/>
      <c r="D9" s="23"/>
      <c r="E9" s="24">
        <f>SUM(E3:E8)</f>
        <v>0.85533</v>
      </c>
      <c r="F9" s="17"/>
    </row>
  </sheetData>
  <mergeCells count="2">
    <mergeCell ref="A1:F1"/>
    <mergeCell ref="A9:D9"/>
  </mergeCells>
  <conditionalFormatting sqref="D3:D8">
    <cfRule type="expression" dxfId="0" priority="1">
      <formula>AND(SUMPRODUCT(IFERROR(1*(($D$3:$D$8&amp;"x")=(D3&amp;"x")),0))&gt;1,NOT(ISBLANK(D3)))</formula>
    </cfRule>
  </conditionalFormatting>
  <printOptions horizontalCentered="1"/>
  <pageMargins left="0.78740157480315" right="0.78740157480315" top="0.748031496062992" bottom="0.748031496062992" header="0.31496062992126" footer="0.31496062992126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3" sqref="I3"/>
    </sheetView>
  </sheetViews>
  <sheetFormatPr defaultColWidth="9" defaultRowHeight="13.5" outlineLevelCol="5"/>
  <cols>
    <col min="1" max="1" width="5.25" style="2" customWidth="1"/>
    <col min="2" max="2" width="21" style="2" customWidth="1"/>
    <col min="3" max="3" width="40.875" style="2" customWidth="1"/>
    <col min="4" max="4" width="10" style="2" customWidth="1"/>
    <col min="5" max="5" width="9.75" style="2" customWidth="1"/>
    <col min="6" max="6" width="9.875" style="2" customWidth="1"/>
    <col min="7" max="16384" width="9" style="2"/>
  </cols>
  <sheetData>
    <row r="1" ht="18.75" customHeight="1" spans="1:1">
      <c r="A1" s="2" t="s">
        <v>410</v>
      </c>
    </row>
    <row r="2" ht="39" customHeight="1" spans="1:6">
      <c r="A2" s="3" t="s">
        <v>411</v>
      </c>
      <c r="B2" s="3"/>
      <c r="C2" s="3"/>
      <c r="D2" s="3"/>
      <c r="E2" s="3"/>
      <c r="F2" s="3"/>
    </row>
    <row r="3" s="1" customFormat="1" ht="60" customHeight="1" spans="1:6">
      <c r="A3" s="4" t="s">
        <v>1</v>
      </c>
      <c r="B3" s="4" t="s">
        <v>18</v>
      </c>
      <c r="C3" s="4" t="s">
        <v>19</v>
      </c>
      <c r="D3" s="4" t="s">
        <v>20</v>
      </c>
      <c r="E3" s="10" t="s">
        <v>101</v>
      </c>
      <c r="F3" s="11" t="s">
        <v>4</v>
      </c>
    </row>
    <row r="4" ht="60" customHeight="1" spans="1:6">
      <c r="A4" s="5">
        <v>1</v>
      </c>
      <c r="B4" s="6" t="s">
        <v>412</v>
      </c>
      <c r="C4" s="6" t="s">
        <v>413</v>
      </c>
      <c r="D4" s="6" t="s">
        <v>414</v>
      </c>
      <c r="E4" s="12">
        <v>0.00982</v>
      </c>
      <c r="F4" s="5"/>
    </row>
    <row r="5" ht="60" customHeight="1" spans="1:6">
      <c r="A5" s="5">
        <v>2</v>
      </c>
      <c r="B5" s="6" t="s">
        <v>415</v>
      </c>
      <c r="C5" s="6" t="s">
        <v>416</v>
      </c>
      <c r="D5" s="6" t="s">
        <v>417</v>
      </c>
      <c r="E5" s="13">
        <v>0.0146</v>
      </c>
      <c r="F5" s="5"/>
    </row>
    <row r="6" ht="60" customHeight="1" spans="1:6">
      <c r="A6" s="5">
        <v>3</v>
      </c>
      <c r="B6" s="6" t="s">
        <v>418</v>
      </c>
      <c r="C6" s="6" t="s">
        <v>419</v>
      </c>
      <c r="D6" s="6" t="s">
        <v>420</v>
      </c>
      <c r="E6" s="12">
        <v>0.74914</v>
      </c>
      <c r="F6" s="5"/>
    </row>
    <row r="7" ht="60" customHeight="1" spans="1:6">
      <c r="A7" s="5">
        <v>4</v>
      </c>
      <c r="B7" s="6" t="s">
        <v>421</v>
      </c>
      <c r="C7" s="6" t="s">
        <v>422</v>
      </c>
      <c r="D7" s="6" t="s">
        <v>423</v>
      </c>
      <c r="E7" s="12">
        <v>0.12258</v>
      </c>
      <c r="F7" s="5"/>
    </row>
    <row r="8" ht="60" customHeight="1" spans="1:6">
      <c r="A8" s="5">
        <v>5</v>
      </c>
      <c r="B8" s="6" t="s">
        <v>424</v>
      </c>
      <c r="C8" s="6" t="s">
        <v>425</v>
      </c>
      <c r="D8" s="6" t="s">
        <v>426</v>
      </c>
      <c r="E8" s="13">
        <v>0.11224</v>
      </c>
      <c r="F8" s="5"/>
    </row>
    <row r="9" ht="60" customHeight="1" spans="1:6">
      <c r="A9" s="5">
        <v>6</v>
      </c>
      <c r="B9" s="6" t="s">
        <v>427</v>
      </c>
      <c r="C9" s="6" t="s">
        <v>428</v>
      </c>
      <c r="D9" s="6" t="s">
        <v>429</v>
      </c>
      <c r="E9" s="12">
        <v>0.01948</v>
      </c>
      <c r="F9" s="5"/>
    </row>
    <row r="10" ht="60" customHeight="1" spans="1:6">
      <c r="A10" s="5">
        <v>7</v>
      </c>
      <c r="B10" s="6" t="s">
        <v>430</v>
      </c>
      <c r="C10" s="6" t="s">
        <v>431</v>
      </c>
      <c r="D10" s="6" t="s">
        <v>432</v>
      </c>
      <c r="E10" s="14">
        <v>0.38276</v>
      </c>
      <c r="F10" s="5"/>
    </row>
    <row r="11" ht="60" customHeight="1" spans="1:6">
      <c r="A11" s="5">
        <v>8</v>
      </c>
      <c r="B11" s="6" t="s">
        <v>433</v>
      </c>
      <c r="C11" s="6" t="s">
        <v>434</v>
      </c>
      <c r="D11" s="6" t="s">
        <v>435</v>
      </c>
      <c r="E11" s="12">
        <v>0.46556</v>
      </c>
      <c r="F11" s="5"/>
    </row>
    <row r="12" ht="60" customHeight="1" spans="1:6">
      <c r="A12" s="5">
        <v>9</v>
      </c>
      <c r="B12" s="6" t="s">
        <v>436</v>
      </c>
      <c r="C12" s="6" t="s">
        <v>437</v>
      </c>
      <c r="D12" s="6" t="s">
        <v>438</v>
      </c>
      <c r="E12" s="15">
        <v>0.27584</v>
      </c>
      <c r="F12" s="16"/>
    </row>
    <row r="13" ht="60" customHeight="1" spans="1:6">
      <c r="A13" s="5">
        <v>10</v>
      </c>
      <c r="B13" s="6" t="s">
        <v>439</v>
      </c>
      <c r="C13" s="6" t="s">
        <v>440</v>
      </c>
      <c r="D13" s="6" t="s">
        <v>441</v>
      </c>
      <c r="E13" s="13">
        <v>0.01966</v>
      </c>
      <c r="F13" s="5"/>
    </row>
    <row r="14" ht="60" customHeight="1" spans="1:6">
      <c r="A14" s="7" t="s">
        <v>16</v>
      </c>
      <c r="B14" s="8"/>
      <c r="C14" s="8"/>
      <c r="D14" s="9"/>
      <c r="E14" s="6">
        <f>SUM(E4:E13)</f>
        <v>2.17168</v>
      </c>
      <c r="F14" s="16"/>
    </row>
    <row r="15" ht="24.95" customHeight="1"/>
    <row r="16" ht="24.95" customHeight="1"/>
    <row r="17" ht="24.95" customHeight="1"/>
  </sheetData>
  <mergeCells count="2">
    <mergeCell ref="A2:F2"/>
    <mergeCell ref="A14:D14"/>
  </mergeCells>
  <printOptions horizontalCentered="1"/>
  <pageMargins left="0.78740157480315" right="0.78740157480315" top="0.984251968503937" bottom="0.78740157480315" header="0.511811023622047" footer="0.511811023622047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zoomScale="110" zoomScaleNormal="110" topLeftCell="A19" workbookViewId="0">
      <selection activeCell="E27" sqref="E27"/>
    </sheetView>
  </sheetViews>
  <sheetFormatPr defaultColWidth="9" defaultRowHeight="39" customHeight="1" outlineLevelCol="5"/>
  <cols>
    <col min="1" max="1" width="6.125" style="2" customWidth="1"/>
    <col min="2" max="2" width="22.4916666666667" style="2" customWidth="1"/>
    <col min="3" max="3" width="39.75" style="2" customWidth="1"/>
    <col min="4" max="4" width="12.75" style="2" customWidth="1"/>
    <col min="5" max="5" width="15.4416666666667" style="2" customWidth="1"/>
    <col min="6" max="6" width="9.54166666666667" style="2" customWidth="1"/>
    <col min="7" max="7" width="9" style="2" customWidth="1"/>
    <col min="8" max="16384" width="9" style="2"/>
  </cols>
  <sheetData>
    <row r="1" customHeight="1" spans="1:6">
      <c r="A1" s="51" t="s">
        <v>17</v>
      </c>
      <c r="B1" s="51"/>
      <c r="C1" s="51"/>
      <c r="D1" s="51"/>
      <c r="E1" s="51"/>
      <c r="F1" s="51"/>
    </row>
    <row r="2" s="1" customFormat="1" ht="48.95" customHeight="1" spans="1:6">
      <c r="A2" s="65" t="s">
        <v>1</v>
      </c>
      <c r="B2" s="65" t="s">
        <v>18</v>
      </c>
      <c r="C2" s="65" t="s">
        <v>19</v>
      </c>
      <c r="D2" s="4" t="s">
        <v>20</v>
      </c>
      <c r="E2" s="10" t="s">
        <v>21</v>
      </c>
      <c r="F2" s="68" t="s">
        <v>4</v>
      </c>
    </row>
    <row r="3" s="63" customFormat="1" ht="29" customHeight="1" spans="1:6">
      <c r="A3" s="66">
        <v>1</v>
      </c>
      <c r="B3" s="66" t="s">
        <v>22</v>
      </c>
      <c r="C3" s="66" t="s">
        <v>23</v>
      </c>
      <c r="D3" s="66" t="s">
        <v>24</v>
      </c>
      <c r="E3" s="66">
        <v>0.01737</v>
      </c>
      <c r="F3" s="66"/>
    </row>
    <row r="4" s="63" customFormat="1" ht="29" customHeight="1" spans="1:6">
      <c r="A4" s="66">
        <v>2</v>
      </c>
      <c r="B4" s="66" t="s">
        <v>25</v>
      </c>
      <c r="C4" s="66" t="s">
        <v>26</v>
      </c>
      <c r="D4" s="66" t="s">
        <v>27</v>
      </c>
      <c r="E4" s="66">
        <v>0.16079</v>
      </c>
      <c r="F4" s="66"/>
    </row>
    <row r="5" s="63" customFormat="1" ht="29" customHeight="1" spans="1:6">
      <c r="A5" s="66">
        <v>3</v>
      </c>
      <c r="B5" s="66" t="s">
        <v>28</v>
      </c>
      <c r="C5" s="66" t="s">
        <v>29</v>
      </c>
      <c r="D5" s="66" t="s">
        <v>30</v>
      </c>
      <c r="E5" s="66">
        <v>0.13607</v>
      </c>
      <c r="F5" s="66"/>
    </row>
    <row r="6" s="63" customFormat="1" ht="29" customHeight="1" spans="1:6">
      <c r="A6" s="66">
        <v>4</v>
      </c>
      <c r="B6" s="66" t="s">
        <v>31</v>
      </c>
      <c r="C6" s="66" t="s">
        <v>32</v>
      </c>
      <c r="D6" s="66" t="s">
        <v>33</v>
      </c>
      <c r="E6" s="66">
        <v>0.15451</v>
      </c>
      <c r="F6" s="66"/>
    </row>
    <row r="7" s="63" customFormat="1" ht="29" customHeight="1" spans="1:6">
      <c r="A7" s="66">
        <v>5</v>
      </c>
      <c r="B7" s="66" t="s">
        <v>34</v>
      </c>
      <c r="C7" s="66" t="s">
        <v>35</v>
      </c>
      <c r="D7" s="66" t="s">
        <v>36</v>
      </c>
      <c r="E7" s="66">
        <v>0.17168</v>
      </c>
      <c r="F7" s="66"/>
    </row>
    <row r="8" s="63" customFormat="1" ht="29" customHeight="1" spans="1:6">
      <c r="A8" s="66">
        <v>6</v>
      </c>
      <c r="B8" s="66" t="s">
        <v>37</v>
      </c>
      <c r="C8" s="66" t="s">
        <v>38</v>
      </c>
      <c r="D8" s="66" t="s">
        <v>39</v>
      </c>
      <c r="E8" s="66">
        <v>0.0635</v>
      </c>
      <c r="F8" s="66"/>
    </row>
    <row r="9" s="63" customFormat="1" ht="29" customHeight="1" spans="1:6">
      <c r="A9" s="66">
        <v>7</v>
      </c>
      <c r="B9" s="66" t="s">
        <v>40</v>
      </c>
      <c r="C9" s="66" t="s">
        <v>41</v>
      </c>
      <c r="D9" s="66" t="s">
        <v>42</v>
      </c>
      <c r="E9" s="66">
        <v>0.0793</v>
      </c>
      <c r="F9" s="66"/>
    </row>
    <row r="10" s="63" customFormat="1" ht="29" customHeight="1" spans="1:6">
      <c r="A10" s="66">
        <v>8</v>
      </c>
      <c r="B10" s="66" t="s">
        <v>43</v>
      </c>
      <c r="C10" s="66" t="s">
        <v>44</v>
      </c>
      <c r="D10" s="66" t="s">
        <v>45</v>
      </c>
      <c r="E10" s="66">
        <v>0.1476</v>
      </c>
      <c r="F10" s="66"/>
    </row>
    <row r="11" s="63" customFormat="1" ht="29" customHeight="1" spans="1:6">
      <c r="A11" s="66">
        <v>9</v>
      </c>
      <c r="B11" s="66" t="s">
        <v>46</v>
      </c>
      <c r="C11" s="66" t="s">
        <v>47</v>
      </c>
      <c r="D11" s="66" t="s">
        <v>48</v>
      </c>
      <c r="E11" s="66">
        <v>0.07807</v>
      </c>
      <c r="F11" s="66"/>
    </row>
    <row r="12" s="63" customFormat="1" ht="29" customHeight="1" spans="1:6">
      <c r="A12" s="66">
        <v>10</v>
      </c>
      <c r="B12" s="66" t="s">
        <v>49</v>
      </c>
      <c r="C12" s="66" t="s">
        <v>50</v>
      </c>
      <c r="D12" s="66" t="s">
        <v>51</v>
      </c>
      <c r="E12" s="66">
        <v>0.24625</v>
      </c>
      <c r="F12" s="66"/>
    </row>
    <row r="13" s="63" customFormat="1" ht="29" customHeight="1" spans="1:6">
      <c r="A13" s="66">
        <v>11</v>
      </c>
      <c r="B13" s="66" t="s">
        <v>52</v>
      </c>
      <c r="C13" s="66" t="s">
        <v>53</v>
      </c>
      <c r="D13" s="66" t="s">
        <v>54</v>
      </c>
      <c r="E13" s="66">
        <v>0.19631</v>
      </c>
      <c r="F13" s="66"/>
    </row>
    <row r="14" s="63" customFormat="1" ht="29" customHeight="1" spans="1:6">
      <c r="A14" s="66">
        <v>12</v>
      </c>
      <c r="B14" s="66" t="s">
        <v>55</v>
      </c>
      <c r="C14" s="66" t="s">
        <v>56</v>
      </c>
      <c r="D14" s="66" t="s">
        <v>57</v>
      </c>
      <c r="E14" s="66">
        <v>0.04834</v>
      </c>
      <c r="F14" s="66"/>
    </row>
    <row r="15" s="63" customFormat="1" ht="29" customHeight="1" spans="1:6">
      <c r="A15" s="66">
        <v>13</v>
      </c>
      <c r="B15" s="66" t="s">
        <v>58</v>
      </c>
      <c r="C15" s="66" t="s">
        <v>59</v>
      </c>
      <c r="D15" s="66" t="s">
        <v>60</v>
      </c>
      <c r="E15" s="66">
        <v>0.51195</v>
      </c>
      <c r="F15" s="66"/>
    </row>
    <row r="16" s="63" customFormat="1" ht="29" customHeight="1" spans="1:6">
      <c r="A16" s="66">
        <v>14</v>
      </c>
      <c r="B16" s="66" t="s">
        <v>61</v>
      </c>
      <c r="C16" s="66" t="s">
        <v>62</v>
      </c>
      <c r="D16" s="66" t="s">
        <v>63</v>
      </c>
      <c r="E16" s="66">
        <v>0.30864</v>
      </c>
      <c r="F16" s="66"/>
    </row>
    <row r="17" s="63" customFormat="1" ht="29" customHeight="1" spans="1:6">
      <c r="A17" s="66">
        <v>15</v>
      </c>
      <c r="B17" s="66" t="s">
        <v>64</v>
      </c>
      <c r="C17" s="66" t="s">
        <v>65</v>
      </c>
      <c r="D17" s="66" t="s">
        <v>66</v>
      </c>
      <c r="E17" s="66">
        <v>0.04901</v>
      </c>
      <c r="F17" s="66"/>
    </row>
    <row r="18" s="63" customFormat="1" ht="29" customHeight="1" spans="1:6">
      <c r="A18" s="66">
        <v>16</v>
      </c>
      <c r="B18" s="66" t="s">
        <v>67</v>
      </c>
      <c r="C18" s="66" t="s">
        <v>68</v>
      </c>
      <c r="D18" s="66" t="s">
        <v>69</v>
      </c>
      <c r="E18" s="66">
        <v>0.03926</v>
      </c>
      <c r="F18" s="66"/>
    </row>
    <row r="19" s="63" customFormat="1" ht="29" customHeight="1" spans="1:6">
      <c r="A19" s="66">
        <v>17</v>
      </c>
      <c r="B19" s="66" t="s">
        <v>70</v>
      </c>
      <c r="C19" s="66" t="s">
        <v>71</v>
      </c>
      <c r="D19" s="66" t="s">
        <v>72</v>
      </c>
      <c r="E19" s="66">
        <v>0.07208</v>
      </c>
      <c r="F19" s="66"/>
    </row>
    <row r="20" s="63" customFormat="1" ht="29" customHeight="1" spans="1:6">
      <c r="A20" s="66">
        <v>18</v>
      </c>
      <c r="B20" s="66" t="s">
        <v>73</v>
      </c>
      <c r="C20" s="66" t="s">
        <v>74</v>
      </c>
      <c r="D20" s="66" t="s">
        <v>75</v>
      </c>
      <c r="E20" s="66">
        <v>0.31796</v>
      </c>
      <c r="F20" s="66"/>
    </row>
    <row r="21" s="63" customFormat="1" ht="29" customHeight="1" spans="1:6">
      <c r="A21" s="66">
        <v>19</v>
      </c>
      <c r="B21" s="66" t="s">
        <v>76</v>
      </c>
      <c r="C21" s="66" t="s">
        <v>77</v>
      </c>
      <c r="D21" s="66" t="s">
        <v>78</v>
      </c>
      <c r="E21" s="66">
        <v>0.29159</v>
      </c>
      <c r="F21" s="66"/>
    </row>
    <row r="22" s="63" customFormat="1" ht="29" customHeight="1" spans="1:6">
      <c r="A22" s="66">
        <v>20</v>
      </c>
      <c r="B22" s="66" t="s">
        <v>79</v>
      </c>
      <c r="C22" s="66" t="s">
        <v>80</v>
      </c>
      <c r="D22" s="66" t="s">
        <v>81</v>
      </c>
      <c r="E22" s="66">
        <v>0.13384</v>
      </c>
      <c r="F22" s="66"/>
    </row>
    <row r="23" s="63" customFormat="1" ht="29" customHeight="1" spans="1:6">
      <c r="A23" s="66">
        <v>21</v>
      </c>
      <c r="B23" s="66" t="s">
        <v>82</v>
      </c>
      <c r="C23" s="66" t="s">
        <v>83</v>
      </c>
      <c r="D23" s="66" t="s">
        <v>84</v>
      </c>
      <c r="E23" s="66">
        <v>0.02116</v>
      </c>
      <c r="F23" s="66"/>
    </row>
    <row r="24" s="64" customFormat="1" ht="29" customHeight="1" spans="1:6">
      <c r="A24" s="66">
        <v>22</v>
      </c>
      <c r="B24" s="66" t="s">
        <v>85</v>
      </c>
      <c r="C24" s="66" t="s">
        <v>86</v>
      </c>
      <c r="D24" s="66" t="s">
        <v>87</v>
      </c>
      <c r="E24" s="66">
        <v>0.00663</v>
      </c>
      <c r="F24" s="66"/>
    </row>
    <row r="25" ht="29" customHeight="1" spans="1:6">
      <c r="A25" s="66">
        <v>23</v>
      </c>
      <c r="B25" s="66" t="s">
        <v>88</v>
      </c>
      <c r="C25" s="66" t="s">
        <v>89</v>
      </c>
      <c r="D25" s="66" t="s">
        <v>90</v>
      </c>
      <c r="E25" s="66">
        <v>0.01154</v>
      </c>
      <c r="F25" s="66"/>
    </row>
    <row r="26" ht="29" customHeight="1" spans="1:6">
      <c r="A26" s="66">
        <v>24</v>
      </c>
      <c r="B26" s="66" t="s">
        <v>91</v>
      </c>
      <c r="C26" s="66" t="s">
        <v>92</v>
      </c>
      <c r="D26" s="66" t="s">
        <v>93</v>
      </c>
      <c r="E26" s="66">
        <v>0.05092</v>
      </c>
      <c r="F26" s="66"/>
    </row>
    <row r="27" ht="29" customHeight="1" spans="1:6">
      <c r="A27" s="66">
        <v>25</v>
      </c>
      <c r="B27" s="66" t="s">
        <v>94</v>
      </c>
      <c r="C27" s="66" t="s">
        <v>95</v>
      </c>
      <c r="D27" s="66" t="s">
        <v>96</v>
      </c>
      <c r="E27" s="66">
        <v>0.75461</v>
      </c>
      <c r="F27" s="66"/>
    </row>
    <row r="28" ht="29" customHeight="1" spans="1:6">
      <c r="A28" s="66">
        <v>26</v>
      </c>
      <c r="B28" s="66" t="s">
        <v>97</v>
      </c>
      <c r="C28" s="66" t="s">
        <v>98</v>
      </c>
      <c r="D28" s="66" t="s">
        <v>99</v>
      </c>
      <c r="E28" s="66">
        <v>0.86963</v>
      </c>
      <c r="F28" s="66"/>
    </row>
    <row r="29" ht="29" customHeight="1" spans="1:6">
      <c r="A29" s="6" t="s">
        <v>16</v>
      </c>
      <c r="B29" s="6"/>
      <c r="C29" s="6"/>
      <c r="D29" s="67"/>
      <c r="E29" s="6">
        <f>SUM(E3:E28)</f>
        <v>4.93861</v>
      </c>
      <c r="F29" s="6"/>
    </row>
  </sheetData>
  <mergeCells count="1">
    <mergeCell ref="A1:F1"/>
  </mergeCells>
  <printOptions horizontalCentered="1"/>
  <pageMargins left="0.590551181102362" right="0.590551181102362" top="0.47244094488189" bottom="0.47244094488189" header="0.31496062992126" footer="0.31496062992126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B5" workbookViewId="0">
      <selection activeCell="B2" sqref="$A2:$XFD2"/>
    </sheetView>
  </sheetViews>
  <sheetFormatPr defaultColWidth="9" defaultRowHeight="13.5" outlineLevelCol="5"/>
  <cols>
    <col min="1" max="1" width="6.25" style="2" customWidth="1"/>
    <col min="2" max="2" width="15.75" style="2" customWidth="1"/>
    <col min="3" max="3" width="40.625" style="2" customWidth="1"/>
    <col min="4" max="4" width="13" style="2" customWidth="1"/>
    <col min="5" max="5" width="15.25" style="2" customWidth="1"/>
    <col min="6" max="6" width="10.25" style="2" customWidth="1"/>
    <col min="7" max="16384" width="9" style="2"/>
  </cols>
  <sheetData>
    <row r="1" ht="60" customHeight="1" spans="1:6">
      <c r="A1" s="51" t="s">
        <v>100</v>
      </c>
      <c r="B1" s="51"/>
      <c r="C1" s="51"/>
      <c r="D1" s="51"/>
      <c r="E1" s="51"/>
      <c r="F1" s="51"/>
    </row>
    <row r="2" s="1" customFormat="1" ht="42.7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45" customHeight="1" spans="1:6">
      <c r="A3" s="17">
        <v>1</v>
      </c>
      <c r="B3" s="6" t="s">
        <v>102</v>
      </c>
      <c r="C3" s="6" t="s">
        <v>103</v>
      </c>
      <c r="D3" s="6" t="s">
        <v>104</v>
      </c>
      <c r="E3" s="6">
        <v>0.38864</v>
      </c>
      <c r="F3" s="59"/>
    </row>
    <row r="4" ht="45" customHeight="1" spans="1:6">
      <c r="A4" s="17">
        <v>2</v>
      </c>
      <c r="B4" s="6" t="s">
        <v>105</v>
      </c>
      <c r="C4" s="6" t="s">
        <v>106</v>
      </c>
      <c r="D4" s="6" t="s">
        <v>107</v>
      </c>
      <c r="E4" s="6">
        <v>0.10854</v>
      </c>
      <c r="F4" s="59"/>
    </row>
    <row r="5" ht="45" customHeight="1" spans="1:6">
      <c r="A5" s="17">
        <v>3</v>
      </c>
      <c r="B5" s="6" t="s">
        <v>108</v>
      </c>
      <c r="C5" s="6" t="s">
        <v>109</v>
      </c>
      <c r="D5" s="6" t="s">
        <v>110</v>
      </c>
      <c r="E5" s="6">
        <v>0.26343</v>
      </c>
      <c r="F5" s="59"/>
    </row>
    <row r="6" ht="45" customHeight="1" spans="1:6">
      <c r="A6" s="17">
        <v>4</v>
      </c>
      <c r="B6" s="6" t="s">
        <v>111</v>
      </c>
      <c r="C6" s="6" t="s">
        <v>112</v>
      </c>
      <c r="D6" s="6" t="s">
        <v>113</v>
      </c>
      <c r="E6" s="6">
        <v>0.35808</v>
      </c>
      <c r="F6" s="55"/>
    </row>
    <row r="7" ht="45" customHeight="1" spans="1:6">
      <c r="A7" s="17">
        <v>5</v>
      </c>
      <c r="B7" s="6" t="s">
        <v>114</v>
      </c>
      <c r="C7" s="6" t="s">
        <v>115</v>
      </c>
      <c r="D7" s="6" t="s">
        <v>116</v>
      </c>
      <c r="E7" s="6">
        <v>0.02224</v>
      </c>
      <c r="F7" s="55"/>
    </row>
    <row r="8" ht="45" customHeight="1" spans="1:6">
      <c r="A8" s="17">
        <v>6</v>
      </c>
      <c r="B8" s="6" t="s">
        <v>117</v>
      </c>
      <c r="C8" s="6" t="s">
        <v>118</v>
      </c>
      <c r="D8" s="6" t="s">
        <v>119</v>
      </c>
      <c r="E8" s="6">
        <v>0.22362</v>
      </c>
      <c r="F8" s="59"/>
    </row>
    <row r="9" ht="45" customHeight="1" spans="1:6">
      <c r="A9" s="17">
        <v>7</v>
      </c>
      <c r="B9" s="6" t="s">
        <v>120</v>
      </c>
      <c r="C9" s="6" t="s">
        <v>121</v>
      </c>
      <c r="D9" s="6" t="s">
        <v>122</v>
      </c>
      <c r="E9" s="6">
        <v>0.87436</v>
      </c>
      <c r="F9" s="55"/>
    </row>
    <row r="10" ht="45" customHeight="1" spans="1:6">
      <c r="A10" s="17">
        <v>8</v>
      </c>
      <c r="B10" s="6" t="s">
        <v>123</v>
      </c>
      <c r="C10" s="6" t="s">
        <v>124</v>
      </c>
      <c r="D10" s="6" t="s">
        <v>125</v>
      </c>
      <c r="E10" s="6">
        <v>0.7888</v>
      </c>
      <c r="F10" s="59"/>
    </row>
    <row r="11" ht="45" customHeight="1" spans="1:6">
      <c r="A11" s="17">
        <v>9</v>
      </c>
      <c r="B11" s="6" t="s">
        <v>126</v>
      </c>
      <c r="C11" s="6" t="s">
        <v>127</v>
      </c>
      <c r="D11" s="6" t="s">
        <v>128</v>
      </c>
      <c r="E11" s="6">
        <v>0.85844</v>
      </c>
      <c r="F11" s="59"/>
    </row>
    <row r="12" ht="45" customHeight="1" spans="1:6">
      <c r="A12" s="17">
        <v>10</v>
      </c>
      <c r="B12" s="6" t="s">
        <v>129</v>
      </c>
      <c r="C12" s="6" t="s">
        <v>130</v>
      </c>
      <c r="D12" s="6" t="s">
        <v>131</v>
      </c>
      <c r="E12" s="6">
        <v>0.04824</v>
      </c>
      <c r="F12" s="59"/>
    </row>
    <row r="13" ht="45" customHeight="1" spans="1:6">
      <c r="A13" s="17">
        <v>11</v>
      </c>
      <c r="B13" s="6" t="s">
        <v>132</v>
      </c>
      <c r="C13" s="6" t="s">
        <v>133</v>
      </c>
      <c r="D13" s="6" t="s">
        <v>134</v>
      </c>
      <c r="E13" s="6">
        <v>0.65213</v>
      </c>
      <c r="F13" s="59"/>
    </row>
    <row r="14" ht="45" customHeight="1" spans="1:6">
      <c r="A14" s="17">
        <v>12</v>
      </c>
      <c r="B14" s="6" t="s">
        <v>135</v>
      </c>
      <c r="C14" s="6" t="s">
        <v>136</v>
      </c>
      <c r="D14" s="6" t="s">
        <v>137</v>
      </c>
      <c r="E14" s="6">
        <v>0.61237</v>
      </c>
      <c r="F14" s="59"/>
    </row>
    <row r="15" ht="45" customHeight="1" spans="1:6">
      <c r="A15" s="17">
        <v>13</v>
      </c>
      <c r="B15" s="6" t="s">
        <v>138</v>
      </c>
      <c r="C15" s="6" t="s">
        <v>139</v>
      </c>
      <c r="D15" s="6" t="s">
        <v>140</v>
      </c>
      <c r="E15" s="6">
        <v>1.96807</v>
      </c>
      <c r="F15" s="59"/>
    </row>
    <row r="16" ht="45" customHeight="1" spans="1:6">
      <c r="A16" s="35" t="s">
        <v>16</v>
      </c>
      <c r="B16" s="36"/>
      <c r="C16" s="36"/>
      <c r="D16" s="37"/>
      <c r="E16" s="6">
        <f>SUM(E3:E15)</f>
        <v>7.16696</v>
      </c>
      <c r="F16" s="40"/>
    </row>
  </sheetData>
  <mergeCells count="2">
    <mergeCell ref="A1:F1"/>
    <mergeCell ref="A16:D16"/>
  </mergeCells>
  <printOptions horizontalCentered="1"/>
  <pageMargins left="0.78740157480315" right="0.78740157480315" top="0.551181102362205" bottom="0.551181102362205" header="0.31496062992126" footer="0.31496062992126"/>
  <pageSetup paperSize="9" scale="8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zoomScale="110" zoomScaleNormal="110" topLeftCell="A3" workbookViewId="0">
      <selection activeCell="A3" sqref="$A3:$XFD15"/>
    </sheetView>
  </sheetViews>
  <sheetFormatPr defaultColWidth="9" defaultRowHeight="13.5" outlineLevelCol="5"/>
  <cols>
    <col min="1" max="1" width="5.125" style="2" customWidth="1"/>
    <col min="2" max="2" width="12.6083333333333" style="2" customWidth="1"/>
    <col min="3" max="3" width="37.5" style="2" customWidth="1"/>
    <col min="4" max="4" width="8.875" style="2" customWidth="1"/>
    <col min="5" max="5" width="13.375" style="2" customWidth="1"/>
    <col min="6" max="6" width="8.25" style="2" customWidth="1"/>
    <col min="7" max="7" width="9" style="2"/>
    <col min="8" max="8" width="30.75" style="2" customWidth="1"/>
    <col min="9" max="16384" width="9" style="2"/>
  </cols>
  <sheetData>
    <row r="1" ht="47" customHeight="1" spans="1:6">
      <c r="A1" s="3" t="s">
        <v>141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s="61" customFormat="1" ht="45" customHeight="1" spans="1:6">
      <c r="A3" s="5">
        <v>1</v>
      </c>
      <c r="B3" s="20" t="s">
        <v>142</v>
      </c>
      <c r="C3" s="19" t="s">
        <v>143</v>
      </c>
      <c r="D3" s="20" t="s">
        <v>144</v>
      </c>
      <c r="E3" s="20">
        <v>0.154</v>
      </c>
      <c r="F3" s="5"/>
    </row>
    <row r="4" s="61" customFormat="1" ht="45" customHeight="1" spans="1:6">
      <c r="A4" s="5">
        <v>2</v>
      </c>
      <c r="B4" s="20" t="s">
        <v>145</v>
      </c>
      <c r="C4" s="19" t="s">
        <v>146</v>
      </c>
      <c r="D4" s="20" t="s">
        <v>147</v>
      </c>
      <c r="E4" s="20">
        <v>0.065918</v>
      </c>
      <c r="F4" s="5"/>
    </row>
    <row r="5" s="61" customFormat="1" ht="45" customHeight="1" spans="1:6">
      <c r="A5" s="5">
        <v>3</v>
      </c>
      <c r="B5" s="20" t="s">
        <v>148</v>
      </c>
      <c r="C5" s="19" t="s">
        <v>149</v>
      </c>
      <c r="D5" s="20" t="s">
        <v>150</v>
      </c>
      <c r="E5" s="20">
        <v>0.10961</v>
      </c>
      <c r="F5" s="5"/>
    </row>
    <row r="6" s="61" customFormat="1" ht="45" customHeight="1" spans="1:6">
      <c r="A6" s="5">
        <v>4</v>
      </c>
      <c r="B6" s="20" t="s">
        <v>151</v>
      </c>
      <c r="C6" s="19" t="s">
        <v>152</v>
      </c>
      <c r="D6" s="20" t="s">
        <v>153</v>
      </c>
      <c r="E6" s="20">
        <v>0.40342</v>
      </c>
      <c r="F6" s="5"/>
    </row>
    <row r="7" s="61" customFormat="1" ht="45" customHeight="1" spans="1:6">
      <c r="A7" s="5">
        <v>5</v>
      </c>
      <c r="B7" s="20" t="s">
        <v>154</v>
      </c>
      <c r="C7" s="19" t="s">
        <v>155</v>
      </c>
      <c r="D7" s="20" t="s">
        <v>156</v>
      </c>
      <c r="E7" s="20">
        <v>0.571018</v>
      </c>
      <c r="F7" s="5"/>
    </row>
    <row r="8" s="61" customFormat="1" ht="45" customHeight="1" spans="1:6">
      <c r="A8" s="5">
        <v>6</v>
      </c>
      <c r="B8" s="20" t="s">
        <v>157</v>
      </c>
      <c r="C8" s="19" t="s">
        <v>158</v>
      </c>
      <c r="D8" s="20" t="s">
        <v>159</v>
      </c>
      <c r="E8" s="20">
        <v>0.647346</v>
      </c>
      <c r="F8" s="5"/>
    </row>
    <row r="9" s="61" customFormat="1" ht="45" customHeight="1" spans="1:6">
      <c r="A9" s="5">
        <v>7</v>
      </c>
      <c r="B9" s="20" t="s">
        <v>160</v>
      </c>
      <c r="C9" s="19" t="s">
        <v>161</v>
      </c>
      <c r="D9" s="20" t="s">
        <v>162</v>
      </c>
      <c r="E9" s="20">
        <v>0.640224</v>
      </c>
      <c r="F9" s="5"/>
    </row>
    <row r="10" s="61" customFormat="1" ht="45" customHeight="1" spans="1:6">
      <c r="A10" s="5">
        <v>8</v>
      </c>
      <c r="B10" s="20" t="s">
        <v>163</v>
      </c>
      <c r="C10" s="19" t="s">
        <v>164</v>
      </c>
      <c r="D10" s="20" t="s">
        <v>165</v>
      </c>
      <c r="E10" s="20">
        <v>0.12675</v>
      </c>
      <c r="F10" s="5"/>
    </row>
    <row r="11" s="61" customFormat="1" ht="45" customHeight="1" spans="1:6">
      <c r="A11" s="5">
        <v>9</v>
      </c>
      <c r="B11" s="20" t="s">
        <v>166</v>
      </c>
      <c r="C11" s="19" t="s">
        <v>167</v>
      </c>
      <c r="D11" s="20" t="s">
        <v>168</v>
      </c>
      <c r="E11" s="20">
        <v>0.47197</v>
      </c>
      <c r="F11" s="5"/>
    </row>
    <row r="12" s="61" customFormat="1" ht="45" customHeight="1" spans="1:6">
      <c r="A12" s="5">
        <v>10</v>
      </c>
      <c r="B12" s="20" t="s">
        <v>169</v>
      </c>
      <c r="C12" s="19" t="s">
        <v>170</v>
      </c>
      <c r="D12" s="20" t="s">
        <v>171</v>
      </c>
      <c r="E12" s="20">
        <v>0.06095</v>
      </c>
      <c r="F12" s="5"/>
    </row>
    <row r="13" s="61" customFormat="1" ht="45" customHeight="1" spans="1:6">
      <c r="A13" s="5">
        <v>11</v>
      </c>
      <c r="B13" s="20" t="s">
        <v>172</v>
      </c>
      <c r="C13" s="19" t="s">
        <v>173</v>
      </c>
      <c r="D13" s="20" t="s">
        <v>174</v>
      </c>
      <c r="E13" s="20">
        <v>0.11622</v>
      </c>
      <c r="F13" s="5"/>
    </row>
    <row r="14" s="61" customFormat="1" ht="45" customHeight="1" spans="1:6">
      <c r="A14" s="5">
        <v>12</v>
      </c>
      <c r="B14" s="20" t="s">
        <v>175</v>
      </c>
      <c r="C14" s="19" t="s">
        <v>176</v>
      </c>
      <c r="D14" s="20" t="s">
        <v>177</v>
      </c>
      <c r="E14" s="20">
        <v>1.32788</v>
      </c>
      <c r="F14" s="5"/>
    </row>
    <row r="15" ht="45" customHeight="1" spans="1:6">
      <c r="A15" s="46" t="s">
        <v>16</v>
      </c>
      <c r="B15" s="47"/>
      <c r="C15" s="47"/>
      <c r="D15" s="48"/>
      <c r="E15" s="31">
        <f>SUM(E3:E14)</f>
        <v>4.695306</v>
      </c>
      <c r="F15" s="62"/>
    </row>
  </sheetData>
  <mergeCells count="2">
    <mergeCell ref="A1:F1"/>
    <mergeCell ref="A15:D15"/>
  </mergeCells>
  <pageMargins left="0.78740157480315" right="0.78740157480315" top="0.669291338582677" bottom="0.984251968503937" header="0.511811023622047" footer="0.511811023622047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A3" workbookViewId="0">
      <selection activeCell="H11" sqref="H11"/>
    </sheetView>
  </sheetViews>
  <sheetFormatPr defaultColWidth="9" defaultRowHeight="13.5" outlineLevelCol="5"/>
  <cols>
    <col min="1" max="1" width="6.75" customWidth="1"/>
    <col min="2" max="2" width="13" customWidth="1"/>
    <col min="3" max="3" width="38.75" customWidth="1"/>
    <col min="4" max="4" width="11.125" customWidth="1"/>
    <col min="5" max="5" width="14.375" customWidth="1"/>
    <col min="6" max="6" width="10.25" customWidth="1"/>
    <col min="8" max="8" width="25.75" customWidth="1"/>
  </cols>
  <sheetData>
    <row r="1" s="2" customFormat="1" ht="57" customHeight="1" spans="1:6">
      <c r="A1" s="51" t="s">
        <v>178</v>
      </c>
      <c r="B1" s="51"/>
      <c r="C1" s="51"/>
      <c r="D1" s="51"/>
      <c r="E1" s="51"/>
      <c r="F1" s="51"/>
    </row>
    <row r="2" s="1" customFormat="1" ht="5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50" customHeight="1" spans="1:6">
      <c r="A3" s="52">
        <v>1</v>
      </c>
      <c r="B3" s="6" t="s">
        <v>179</v>
      </c>
      <c r="C3" s="6" t="s">
        <v>180</v>
      </c>
      <c r="D3" s="6" t="s">
        <v>181</v>
      </c>
      <c r="E3" s="6">
        <v>0.31592</v>
      </c>
      <c r="F3" s="5"/>
    </row>
    <row r="4" ht="50" customHeight="1" spans="1:6">
      <c r="A4" s="52">
        <v>2</v>
      </c>
      <c r="B4" s="6" t="s">
        <v>182</v>
      </c>
      <c r="C4" s="6" t="s">
        <v>183</v>
      </c>
      <c r="D4" s="6" t="s">
        <v>184</v>
      </c>
      <c r="E4" s="6">
        <v>0.84006</v>
      </c>
      <c r="F4" s="5"/>
    </row>
    <row r="5" ht="50" customHeight="1" spans="1:6">
      <c r="A5" s="52">
        <v>3</v>
      </c>
      <c r="B5" s="6" t="s">
        <v>185</v>
      </c>
      <c r="C5" s="6" t="s">
        <v>186</v>
      </c>
      <c r="D5" s="6" t="s">
        <v>187</v>
      </c>
      <c r="E5" s="6">
        <v>0.5057</v>
      </c>
      <c r="F5" s="5"/>
    </row>
    <row r="6" ht="50" customHeight="1" spans="1:6">
      <c r="A6" s="52">
        <v>4</v>
      </c>
      <c r="B6" s="6" t="s">
        <v>188</v>
      </c>
      <c r="C6" s="6" t="s">
        <v>189</v>
      </c>
      <c r="D6" s="6" t="s">
        <v>190</v>
      </c>
      <c r="E6" s="6">
        <v>0.15336</v>
      </c>
      <c r="F6" s="5"/>
    </row>
    <row r="7" ht="50" customHeight="1" spans="1:6">
      <c r="A7" s="52">
        <v>5</v>
      </c>
      <c r="B7" s="6" t="s">
        <v>191</v>
      </c>
      <c r="C7" s="6" t="s">
        <v>192</v>
      </c>
      <c r="D7" s="6" t="s">
        <v>193</v>
      </c>
      <c r="E7" s="6">
        <v>0.03228</v>
      </c>
      <c r="F7" s="5"/>
    </row>
    <row r="8" ht="50" customHeight="1" spans="1:6">
      <c r="A8" s="52">
        <v>6</v>
      </c>
      <c r="B8" s="6" t="s">
        <v>194</v>
      </c>
      <c r="C8" s="6" t="s">
        <v>195</v>
      </c>
      <c r="D8" s="6" t="s">
        <v>196</v>
      </c>
      <c r="E8" s="6">
        <v>0.20654</v>
      </c>
      <c r="F8" s="5"/>
    </row>
    <row r="9" ht="50" customHeight="1" spans="1:6">
      <c r="A9" s="52">
        <v>7</v>
      </c>
      <c r="B9" s="6" t="s">
        <v>197</v>
      </c>
      <c r="C9" s="6" t="s">
        <v>198</v>
      </c>
      <c r="D9" s="6" t="s">
        <v>199</v>
      </c>
      <c r="E9" s="6">
        <v>0.36734</v>
      </c>
      <c r="F9" s="5"/>
    </row>
    <row r="10" ht="50" customHeight="1" spans="1:6">
      <c r="A10" s="52">
        <v>8</v>
      </c>
      <c r="B10" s="6" t="s">
        <v>200</v>
      </c>
      <c r="C10" s="6" t="s">
        <v>201</v>
      </c>
      <c r="D10" s="6" t="s">
        <v>202</v>
      </c>
      <c r="E10" s="6">
        <v>0.05176</v>
      </c>
      <c r="F10" s="5"/>
    </row>
    <row r="11" ht="50" customHeight="1" spans="1:6">
      <c r="A11" s="52">
        <v>9</v>
      </c>
      <c r="B11" s="6" t="s">
        <v>203</v>
      </c>
      <c r="C11" s="6" t="s">
        <v>204</v>
      </c>
      <c r="D11" s="6" t="s">
        <v>205</v>
      </c>
      <c r="E11" s="6">
        <v>0.34576</v>
      </c>
      <c r="F11" s="5"/>
    </row>
    <row r="12" ht="50" customHeight="1" spans="1:6">
      <c r="A12" s="52">
        <v>10</v>
      </c>
      <c r="B12" s="6" t="s">
        <v>206</v>
      </c>
      <c r="C12" s="6" t="s">
        <v>207</v>
      </c>
      <c r="D12" s="6" t="s">
        <v>208</v>
      </c>
      <c r="E12" s="6">
        <v>1.01978</v>
      </c>
      <c r="F12" s="5"/>
    </row>
    <row r="13" ht="50" customHeight="1" spans="1:6">
      <c r="A13" s="56" t="s">
        <v>16</v>
      </c>
      <c r="B13" s="57"/>
      <c r="C13" s="57"/>
      <c r="D13" s="58"/>
      <c r="E13" s="6">
        <f>SUM(E3:E12)</f>
        <v>3.8385</v>
      </c>
      <c r="F13" s="16"/>
    </row>
  </sheetData>
  <mergeCells count="2">
    <mergeCell ref="A1:F1"/>
    <mergeCell ref="A13:D13"/>
  </mergeCells>
  <printOptions horizontalCentered="1"/>
  <pageMargins left="0.78740157480315" right="0.78740157480315" top="0.984251968503937" bottom="0.984251968503937" header="0.511811023622047" footer="0.511811023622047"/>
  <pageSetup paperSize="9" scale="8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5" workbookViewId="0">
      <selection activeCell="H13" sqref="H13"/>
    </sheetView>
  </sheetViews>
  <sheetFormatPr defaultColWidth="9" defaultRowHeight="24" customHeight="1" outlineLevelCol="5"/>
  <cols>
    <col min="2" max="2" width="17.125" customWidth="1"/>
    <col min="3" max="3" width="38.625" customWidth="1"/>
    <col min="4" max="4" width="11" customWidth="1"/>
    <col min="5" max="5" width="13.875" customWidth="1"/>
    <col min="6" max="6" width="9.25" customWidth="1"/>
    <col min="8" max="8" width="20.5" customWidth="1"/>
  </cols>
  <sheetData>
    <row r="1" s="2" customFormat="1" ht="49" customHeight="1" spans="1:6">
      <c r="A1" s="51" t="s">
        <v>209</v>
      </c>
      <c r="B1" s="51"/>
      <c r="C1" s="51"/>
      <c r="D1" s="51"/>
      <c r="E1" s="51"/>
      <c r="F1" s="51"/>
    </row>
    <row r="2" s="1" customFormat="1" ht="5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s="50" customFormat="1" ht="50" customHeight="1" spans="1:6">
      <c r="A3" s="52">
        <v>1</v>
      </c>
      <c r="B3" s="6" t="s">
        <v>210</v>
      </c>
      <c r="C3" s="53" t="s">
        <v>211</v>
      </c>
      <c r="D3" s="6" t="s">
        <v>212</v>
      </c>
      <c r="E3" s="6">
        <v>0.32384</v>
      </c>
      <c r="F3" s="16"/>
    </row>
    <row r="4" s="50" customFormat="1" ht="50" customHeight="1" spans="1:6">
      <c r="A4" s="52">
        <v>2</v>
      </c>
      <c r="B4" s="6" t="s">
        <v>213</v>
      </c>
      <c r="C4" s="54" t="s">
        <v>214</v>
      </c>
      <c r="D4" s="6" t="s">
        <v>215</v>
      </c>
      <c r="E4" s="55">
        <v>0.52707</v>
      </c>
      <c r="F4" s="16"/>
    </row>
    <row r="5" s="50" customFormat="1" ht="50" customHeight="1" spans="1:6">
      <c r="A5" s="52">
        <v>3</v>
      </c>
      <c r="B5" s="6" t="s">
        <v>216</v>
      </c>
      <c r="C5" s="54" t="s">
        <v>217</v>
      </c>
      <c r="D5" s="6" t="s">
        <v>218</v>
      </c>
      <c r="E5" s="55">
        <v>2.6351</v>
      </c>
      <c r="F5" s="16"/>
    </row>
    <row r="6" s="50" customFormat="1" ht="50" customHeight="1" spans="1:6">
      <c r="A6" s="52">
        <v>4</v>
      </c>
      <c r="B6" s="6" t="s">
        <v>219</v>
      </c>
      <c r="C6" s="54" t="s">
        <v>220</v>
      </c>
      <c r="D6" s="6" t="s">
        <v>221</v>
      </c>
      <c r="E6" s="6">
        <v>0.23992</v>
      </c>
      <c r="F6" s="5"/>
    </row>
    <row r="7" s="50" customFormat="1" ht="50" customHeight="1" spans="1:6">
      <c r="A7" s="52">
        <v>5</v>
      </c>
      <c r="B7" s="6" t="s">
        <v>222</v>
      </c>
      <c r="C7" s="54" t="s">
        <v>223</v>
      </c>
      <c r="D7" s="6" t="s">
        <v>224</v>
      </c>
      <c r="E7" s="6">
        <v>0.3618</v>
      </c>
      <c r="F7" s="5"/>
    </row>
    <row r="8" s="50" customFormat="1" ht="50" customHeight="1" spans="1:6">
      <c r="A8" s="52">
        <v>6</v>
      </c>
      <c r="B8" s="6" t="s">
        <v>225</v>
      </c>
      <c r="C8" s="53" t="s">
        <v>226</v>
      </c>
      <c r="D8" s="55" t="s">
        <v>227</v>
      </c>
      <c r="E8" s="55">
        <v>0.476</v>
      </c>
      <c r="F8" s="5"/>
    </row>
    <row r="9" s="50" customFormat="1" ht="50" customHeight="1" spans="1:6">
      <c r="A9" s="52">
        <v>7</v>
      </c>
      <c r="B9" s="6" t="s">
        <v>228</v>
      </c>
      <c r="C9" s="54" t="s">
        <v>229</v>
      </c>
      <c r="D9" s="6" t="s">
        <v>230</v>
      </c>
      <c r="E9" s="6">
        <v>0.55976</v>
      </c>
      <c r="F9" s="5"/>
    </row>
    <row r="10" s="50" customFormat="1" ht="50" customHeight="1" spans="1:6">
      <c r="A10" s="52">
        <v>8</v>
      </c>
      <c r="B10" s="6" t="s">
        <v>231</v>
      </c>
      <c r="C10" s="53" t="s">
        <v>232</v>
      </c>
      <c r="D10" s="55" t="s">
        <v>233</v>
      </c>
      <c r="E10" s="55">
        <v>0.65022</v>
      </c>
      <c r="F10" s="5"/>
    </row>
    <row r="11" s="50" customFormat="1" ht="50" customHeight="1" spans="1:6">
      <c r="A11" s="52">
        <v>9</v>
      </c>
      <c r="B11" s="6" t="s">
        <v>234</v>
      </c>
      <c r="C11" s="54" t="s">
        <v>235</v>
      </c>
      <c r="D11" s="6" t="s">
        <v>236</v>
      </c>
      <c r="E11" s="55">
        <v>1.15557</v>
      </c>
      <c r="F11" s="5"/>
    </row>
    <row r="12" s="50" customFormat="1" ht="50" customHeight="1" spans="1:6">
      <c r="A12" s="52">
        <v>10</v>
      </c>
      <c r="B12" s="6" t="s">
        <v>237</v>
      </c>
      <c r="C12" s="54" t="s">
        <v>238</v>
      </c>
      <c r="D12" s="6" t="s">
        <v>239</v>
      </c>
      <c r="E12" s="59">
        <v>1.96736</v>
      </c>
      <c r="F12" s="5"/>
    </row>
    <row r="13" s="50" customFormat="1" ht="50" customHeight="1" spans="1:6">
      <c r="A13" s="52">
        <v>11</v>
      </c>
      <c r="B13" s="6" t="s">
        <v>240</v>
      </c>
      <c r="C13" s="54" t="s">
        <v>241</v>
      </c>
      <c r="D13" s="55" t="s">
        <v>242</v>
      </c>
      <c r="E13" s="55">
        <v>2.28833</v>
      </c>
      <c r="F13" s="5"/>
    </row>
    <row r="14" s="50" customFormat="1" ht="50" customHeight="1" spans="1:6">
      <c r="A14" s="52">
        <v>12</v>
      </c>
      <c r="B14" s="6" t="s">
        <v>243</v>
      </c>
      <c r="C14" s="54" t="s">
        <v>244</v>
      </c>
      <c r="D14" s="55" t="s">
        <v>245</v>
      </c>
      <c r="E14" s="55">
        <v>1.31995</v>
      </c>
      <c r="F14" s="5"/>
    </row>
    <row r="15" s="50" customFormat="1" ht="50" customHeight="1" spans="1:6">
      <c r="A15" s="56" t="s">
        <v>16</v>
      </c>
      <c r="B15" s="57"/>
      <c r="C15" s="57"/>
      <c r="D15" s="58"/>
      <c r="E15" s="60">
        <f>SUM(E3:E14)</f>
        <v>12.50492</v>
      </c>
      <c r="F15" s="5"/>
    </row>
  </sheetData>
  <mergeCells count="2">
    <mergeCell ref="A1:F1"/>
    <mergeCell ref="A15:D15"/>
  </mergeCells>
  <printOptions horizontalCentered="1"/>
  <pageMargins left="0.78740157480315" right="0.78740157480315" top="0.275590551181102" bottom="0.275590551181102" header="0.511811023622047" footer="0.511811023622047"/>
  <pageSetup paperSize="9" scale="8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="110" zoomScaleNormal="110" topLeftCell="B4" workbookViewId="0">
      <selection activeCell="H3" sqref="H3"/>
    </sheetView>
  </sheetViews>
  <sheetFormatPr defaultColWidth="9" defaultRowHeight="13.5" outlineLevelCol="5"/>
  <cols>
    <col min="1" max="1" width="5.625" style="2" customWidth="1"/>
    <col min="2" max="2" width="15.625" style="2" customWidth="1"/>
    <col min="3" max="3" width="37.625" style="2" customWidth="1"/>
    <col min="4" max="4" width="9.25" style="2" customWidth="1"/>
    <col min="5" max="5" width="13.375" style="2" customWidth="1"/>
    <col min="6" max="6" width="9.875" style="2" customWidth="1"/>
    <col min="7" max="7" width="9" style="2"/>
    <col min="8" max="8" width="21.5" style="2" customWidth="1"/>
    <col min="9" max="16384" width="9" style="2"/>
  </cols>
  <sheetData>
    <row r="1" ht="80" customHeight="1" spans="1:6">
      <c r="A1" s="3" t="s">
        <v>246</v>
      </c>
      <c r="B1" s="3"/>
      <c r="C1" s="3"/>
      <c r="D1" s="3"/>
      <c r="E1" s="3"/>
      <c r="F1" s="3"/>
    </row>
    <row r="2" s="1" customFormat="1" ht="5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60" customHeight="1" spans="1:6">
      <c r="A3" s="17">
        <v>1</v>
      </c>
      <c r="B3" s="42" t="s">
        <v>247</v>
      </c>
      <c r="C3" s="43" t="s">
        <v>248</v>
      </c>
      <c r="D3" s="44" t="s">
        <v>249</v>
      </c>
      <c r="E3" s="24">
        <v>0.09755</v>
      </c>
      <c r="F3" s="16"/>
    </row>
    <row r="4" ht="60" customHeight="1" spans="1:6">
      <c r="A4" s="17">
        <v>2</v>
      </c>
      <c r="B4" s="42" t="s">
        <v>250</v>
      </c>
      <c r="C4" s="43" t="s">
        <v>251</v>
      </c>
      <c r="D4" s="44" t="s">
        <v>252</v>
      </c>
      <c r="E4" s="24">
        <v>0.24396</v>
      </c>
      <c r="F4" s="16"/>
    </row>
    <row r="5" ht="60" customHeight="1" spans="1:6">
      <c r="A5" s="17">
        <v>3</v>
      </c>
      <c r="B5" s="42" t="s">
        <v>253</v>
      </c>
      <c r="C5" s="43" t="s">
        <v>254</v>
      </c>
      <c r="D5" s="44" t="s">
        <v>255</v>
      </c>
      <c r="E5" s="24">
        <v>0.31299</v>
      </c>
      <c r="F5" s="16"/>
    </row>
    <row r="6" ht="60" customHeight="1" spans="1:6">
      <c r="A6" s="17">
        <v>4</v>
      </c>
      <c r="B6" s="42" t="s">
        <v>256</v>
      </c>
      <c r="C6" s="24" t="s">
        <v>257</v>
      </c>
      <c r="D6" s="24" t="s">
        <v>258</v>
      </c>
      <c r="E6" s="24">
        <v>0.46355</v>
      </c>
      <c r="F6" s="5"/>
    </row>
    <row r="7" ht="60" customHeight="1" spans="1:6">
      <c r="A7" s="17">
        <v>5</v>
      </c>
      <c r="B7" s="42" t="s">
        <v>259</v>
      </c>
      <c r="C7" s="43" t="s">
        <v>260</v>
      </c>
      <c r="D7" s="24" t="s">
        <v>261</v>
      </c>
      <c r="E7" s="24">
        <v>0.37546</v>
      </c>
      <c r="F7" s="5"/>
    </row>
    <row r="8" ht="60" customHeight="1" spans="1:6">
      <c r="A8" s="17">
        <v>6</v>
      </c>
      <c r="B8" s="45" t="s">
        <v>262</v>
      </c>
      <c r="C8" s="24" t="s">
        <v>263</v>
      </c>
      <c r="D8" s="24" t="s">
        <v>264</v>
      </c>
      <c r="E8" s="24">
        <v>0.50617</v>
      </c>
      <c r="F8" s="5"/>
    </row>
    <row r="9" ht="60" customHeight="1" spans="1:6">
      <c r="A9" s="17">
        <v>7</v>
      </c>
      <c r="B9" s="42" t="s">
        <v>265</v>
      </c>
      <c r="C9" s="43" t="s">
        <v>266</v>
      </c>
      <c r="D9" s="44" t="s">
        <v>267</v>
      </c>
      <c r="E9" s="24">
        <v>0.36346</v>
      </c>
      <c r="F9" s="5"/>
    </row>
    <row r="10" ht="60" customHeight="1" spans="1:6">
      <c r="A10" s="46" t="s">
        <v>16</v>
      </c>
      <c r="B10" s="47"/>
      <c r="C10" s="47"/>
      <c r="D10" s="48"/>
      <c r="E10" s="31">
        <f>SUM(E3:E9)</f>
        <v>2.36314</v>
      </c>
      <c r="F10" s="49"/>
    </row>
  </sheetData>
  <mergeCells count="2">
    <mergeCell ref="A1:F1"/>
    <mergeCell ref="A10:D10"/>
  </mergeCells>
  <printOptions horizontalCentered="1"/>
  <pageMargins left="0.78740157480315" right="0.78740157480315" top="0.433070866141732" bottom="0.511811023622047" header="0.511811023622047" footer="0.511811023622047"/>
  <pageSetup paperSize="9" scale="9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I15" sqref="I15"/>
    </sheetView>
  </sheetViews>
  <sheetFormatPr defaultColWidth="9" defaultRowHeight="13.5" outlineLevelCol="5"/>
  <cols>
    <col min="1" max="1" width="6.375" style="2" customWidth="1"/>
    <col min="2" max="2" width="17.375" style="2" customWidth="1"/>
    <col min="3" max="3" width="35.125" style="2" customWidth="1"/>
    <col min="4" max="4" width="11.75" style="2" customWidth="1"/>
    <col min="5" max="5" width="13.625" style="2" customWidth="1"/>
    <col min="6" max="6" width="7.125" style="2" customWidth="1"/>
    <col min="7" max="16384" width="9" style="2"/>
  </cols>
  <sheetData>
    <row r="1" ht="39" customHeight="1" spans="1:6">
      <c r="A1" s="3" t="s">
        <v>268</v>
      </c>
      <c r="B1" s="3"/>
      <c r="C1" s="3"/>
      <c r="D1" s="3"/>
      <c r="E1" s="3"/>
      <c r="F1" s="3"/>
    </row>
    <row r="2" s="1" customFormat="1" ht="5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50" customHeight="1" spans="1:6">
      <c r="A3" s="17">
        <v>1</v>
      </c>
      <c r="B3" s="24" t="s">
        <v>269</v>
      </c>
      <c r="C3" s="24" t="s">
        <v>270</v>
      </c>
      <c r="D3" s="24" t="s">
        <v>271</v>
      </c>
      <c r="E3" s="24">
        <f>6820.3/10000</f>
        <v>0.68203</v>
      </c>
      <c r="F3" s="5"/>
    </row>
    <row r="4" ht="50" customHeight="1" spans="1:6">
      <c r="A4" s="17">
        <v>2</v>
      </c>
      <c r="B4" s="24" t="s">
        <v>272</v>
      </c>
      <c r="C4" s="24" t="s">
        <v>273</v>
      </c>
      <c r="D4" s="24" t="s">
        <v>274</v>
      </c>
      <c r="E4" s="24">
        <f>4413/10000</f>
        <v>0.4413</v>
      </c>
      <c r="F4" s="5"/>
    </row>
    <row r="5" ht="50" customHeight="1" spans="1:6">
      <c r="A5" s="17">
        <v>3</v>
      </c>
      <c r="B5" s="24" t="s">
        <v>275</v>
      </c>
      <c r="C5" s="24" t="s">
        <v>276</v>
      </c>
      <c r="D5" s="24" t="s">
        <v>277</v>
      </c>
      <c r="E5" s="24">
        <f>3979.9/10000</f>
        <v>0.39799</v>
      </c>
      <c r="F5" s="5"/>
    </row>
    <row r="6" ht="50" customHeight="1" spans="1:6">
      <c r="A6" s="17">
        <v>4</v>
      </c>
      <c r="B6" s="24" t="s">
        <v>278</v>
      </c>
      <c r="C6" s="24" t="s">
        <v>279</v>
      </c>
      <c r="D6" s="24" t="s">
        <v>280</v>
      </c>
      <c r="E6" s="24">
        <f>261.8/10000</f>
        <v>0.02618</v>
      </c>
      <c r="F6" s="5"/>
    </row>
    <row r="7" ht="50" customHeight="1" spans="1:6">
      <c r="A7" s="17">
        <v>5</v>
      </c>
      <c r="B7" s="24" t="s">
        <v>281</v>
      </c>
      <c r="C7" s="24" t="s">
        <v>282</v>
      </c>
      <c r="D7" s="24" t="s">
        <v>283</v>
      </c>
      <c r="E7" s="24">
        <f>355.1/10000</f>
        <v>0.03551</v>
      </c>
      <c r="F7" s="5"/>
    </row>
    <row r="8" ht="50" customHeight="1" spans="1:6">
      <c r="A8" s="17">
        <v>6</v>
      </c>
      <c r="B8" s="24" t="s">
        <v>284</v>
      </c>
      <c r="C8" s="24" t="s">
        <v>285</v>
      </c>
      <c r="D8" s="24" t="s">
        <v>286</v>
      </c>
      <c r="E8" s="24">
        <f>1155.8/10000</f>
        <v>0.11558</v>
      </c>
      <c r="F8" s="5"/>
    </row>
    <row r="9" ht="50" customHeight="1" spans="1:6">
      <c r="A9" s="17">
        <v>7</v>
      </c>
      <c r="B9" s="24" t="s">
        <v>287</v>
      </c>
      <c r="C9" s="24" t="s">
        <v>288</v>
      </c>
      <c r="D9" s="24" t="s">
        <v>289</v>
      </c>
      <c r="E9" s="24">
        <f>188/10000</f>
        <v>0.0188</v>
      </c>
      <c r="F9" s="5"/>
    </row>
    <row r="10" ht="50" customHeight="1" spans="1:6">
      <c r="A10" s="17">
        <v>8</v>
      </c>
      <c r="B10" s="24" t="s">
        <v>290</v>
      </c>
      <c r="C10" s="24" t="s">
        <v>270</v>
      </c>
      <c r="D10" s="24" t="s">
        <v>291</v>
      </c>
      <c r="E10" s="24">
        <f>3124/10000</f>
        <v>0.3124</v>
      </c>
      <c r="F10" s="5"/>
    </row>
    <row r="11" ht="50" customHeight="1" spans="1:6">
      <c r="A11" s="17">
        <v>9</v>
      </c>
      <c r="B11" s="24" t="s">
        <v>292</v>
      </c>
      <c r="C11" s="24" t="s">
        <v>293</v>
      </c>
      <c r="D11" s="24" t="s">
        <v>294</v>
      </c>
      <c r="E11" s="24">
        <f>89/10000</f>
        <v>0.0089</v>
      </c>
      <c r="F11" s="5"/>
    </row>
    <row r="12" ht="50" customHeight="1" spans="1:6">
      <c r="A12" s="17">
        <v>10</v>
      </c>
      <c r="B12" s="24" t="s">
        <v>295</v>
      </c>
      <c r="C12" s="24" t="s">
        <v>296</v>
      </c>
      <c r="D12" s="24" t="s">
        <v>297</v>
      </c>
      <c r="E12" s="24">
        <f>265/10000</f>
        <v>0.0265</v>
      </c>
      <c r="F12" s="5"/>
    </row>
    <row r="13" ht="50" customHeight="1" spans="1:6">
      <c r="A13" s="17">
        <v>11</v>
      </c>
      <c r="B13" s="24" t="s">
        <v>298</v>
      </c>
      <c r="C13" s="24" t="s">
        <v>299</v>
      </c>
      <c r="D13" s="24" t="s">
        <v>300</v>
      </c>
      <c r="E13" s="24">
        <f>5506.2/10000</f>
        <v>0.55062</v>
      </c>
      <c r="F13" s="5"/>
    </row>
    <row r="14" ht="50" customHeight="1" spans="1:6">
      <c r="A14" s="17">
        <v>12</v>
      </c>
      <c r="B14" s="24" t="s">
        <v>301</v>
      </c>
      <c r="C14" s="24" t="s">
        <v>302</v>
      </c>
      <c r="D14" s="24" t="s">
        <v>303</v>
      </c>
      <c r="E14" s="24">
        <f>1952.2/10000</f>
        <v>0.19522</v>
      </c>
      <c r="F14" s="5"/>
    </row>
    <row r="15" ht="50" customHeight="1" spans="1:6">
      <c r="A15" s="35" t="s">
        <v>16</v>
      </c>
      <c r="B15" s="36"/>
      <c r="C15" s="36"/>
      <c r="D15" s="37"/>
      <c r="E15" s="41">
        <f>SUM(E3:E14)</f>
        <v>2.81103</v>
      </c>
      <c r="F15" s="40"/>
    </row>
    <row r="16" ht="24.95" customHeight="1"/>
    <row r="17" ht="24.95" customHeight="1"/>
    <row r="18" ht="24.95" customHeight="1"/>
    <row r="19" ht="24.95" customHeight="1"/>
    <row r="20" ht="24.95" customHeight="1"/>
  </sheetData>
  <mergeCells count="2">
    <mergeCell ref="A1:F1"/>
    <mergeCell ref="A15:D15"/>
  </mergeCells>
  <conditionalFormatting sqref="D3:D14">
    <cfRule type="expression" dxfId="0" priority="2">
      <formula>AND(SUMPRODUCT(IFERROR(1*(($D$3:$D$14&amp;"x")=(D3&amp;"x")),0))&gt;1,NOT(ISBLANK(D3)))</formula>
    </cfRule>
  </conditionalFormatting>
  <printOptions horizontalCentered="1"/>
  <pageMargins left="0.78740157480315" right="0.78740157480315" top="0.984251968503937" bottom="0.78740157480315" header="0.511811023622047" footer="0.511811023622047"/>
  <pageSetup paperSize="9" scale="9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H5" sqref="H5"/>
    </sheetView>
  </sheetViews>
  <sheetFormatPr defaultColWidth="9" defaultRowHeight="13.5" outlineLevelCol="5"/>
  <cols>
    <col min="1" max="1" width="5.375" style="2" customWidth="1"/>
    <col min="2" max="2" width="17.25" style="2" customWidth="1"/>
    <col min="3" max="3" width="36.5" style="2" customWidth="1"/>
    <col min="4" max="4" width="9.75" style="2" customWidth="1"/>
    <col min="5" max="5" width="12.375" style="2" customWidth="1"/>
    <col min="6" max="6" width="8.25" style="2" customWidth="1"/>
    <col min="7" max="7" width="9" style="2"/>
    <col min="8" max="8" width="23.875" style="2" customWidth="1"/>
    <col min="9" max="16384" width="9" style="2"/>
  </cols>
  <sheetData>
    <row r="1" ht="39" customHeight="1" spans="1:6">
      <c r="A1" s="3" t="s">
        <v>304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35.1" customHeight="1" spans="1:6">
      <c r="A3" s="17">
        <v>1</v>
      </c>
      <c r="B3" s="34" t="s">
        <v>305</v>
      </c>
      <c r="C3" s="34" t="s">
        <v>306</v>
      </c>
      <c r="D3" s="34" t="s">
        <v>307</v>
      </c>
      <c r="E3" s="38">
        <v>0.05252</v>
      </c>
      <c r="F3" s="5"/>
    </row>
    <row r="4" ht="35.1" customHeight="1" spans="1:6">
      <c r="A4" s="17">
        <v>2</v>
      </c>
      <c r="B4" s="34" t="s">
        <v>308</v>
      </c>
      <c r="C4" s="34" t="s">
        <v>309</v>
      </c>
      <c r="D4" s="34" t="s">
        <v>310</v>
      </c>
      <c r="E4" s="39">
        <v>0.12239</v>
      </c>
      <c r="F4" s="5"/>
    </row>
    <row r="5" ht="35.1" customHeight="1" spans="1:6">
      <c r="A5" s="17">
        <v>3</v>
      </c>
      <c r="B5" s="34" t="s">
        <v>311</v>
      </c>
      <c r="C5" s="34" t="s">
        <v>312</v>
      </c>
      <c r="D5" s="34" t="s">
        <v>313</v>
      </c>
      <c r="E5" s="38">
        <v>0.02351</v>
      </c>
      <c r="F5" s="5"/>
    </row>
    <row r="6" ht="35.1" customHeight="1" spans="1:6">
      <c r="A6" s="17">
        <v>4</v>
      </c>
      <c r="B6" s="34" t="s">
        <v>314</v>
      </c>
      <c r="C6" s="34" t="s">
        <v>315</v>
      </c>
      <c r="D6" s="34" t="s">
        <v>316</v>
      </c>
      <c r="E6" s="38">
        <v>0.89018</v>
      </c>
      <c r="F6" s="5"/>
    </row>
    <row r="7" ht="35.1" customHeight="1" spans="1:6">
      <c r="A7" s="17">
        <v>5</v>
      </c>
      <c r="B7" s="34" t="s">
        <v>317</v>
      </c>
      <c r="C7" s="34" t="s">
        <v>318</v>
      </c>
      <c r="D7" s="34" t="s">
        <v>319</v>
      </c>
      <c r="E7" s="39">
        <v>0.75102</v>
      </c>
      <c r="F7" s="5"/>
    </row>
    <row r="8" ht="35.1" customHeight="1" spans="1:6">
      <c r="A8" s="17">
        <v>6</v>
      </c>
      <c r="B8" s="34" t="s">
        <v>320</v>
      </c>
      <c r="C8" s="34" t="s">
        <v>321</v>
      </c>
      <c r="D8" s="34" t="s">
        <v>322</v>
      </c>
      <c r="E8" s="39">
        <v>0.01298</v>
      </c>
      <c r="F8" s="5"/>
    </row>
    <row r="9" ht="35.1" customHeight="1" spans="1:6">
      <c r="A9" s="17">
        <v>7</v>
      </c>
      <c r="B9" s="20" t="s">
        <v>323</v>
      </c>
      <c r="C9" s="20" t="s">
        <v>324</v>
      </c>
      <c r="D9" s="20" t="s">
        <v>325</v>
      </c>
      <c r="E9" s="39">
        <v>0.0785</v>
      </c>
      <c r="F9" s="5"/>
    </row>
    <row r="10" ht="35.1" customHeight="1" spans="1:6">
      <c r="A10" s="17">
        <v>8</v>
      </c>
      <c r="B10" s="20" t="s">
        <v>326</v>
      </c>
      <c r="C10" s="20" t="s">
        <v>327</v>
      </c>
      <c r="D10" s="20" t="s">
        <v>328</v>
      </c>
      <c r="E10" s="39">
        <v>0.29109</v>
      </c>
      <c r="F10" s="5"/>
    </row>
    <row r="11" ht="35.1" customHeight="1" spans="1:6">
      <c r="A11" s="17">
        <v>9</v>
      </c>
      <c r="B11" s="20" t="s">
        <v>329</v>
      </c>
      <c r="C11" s="20" t="s">
        <v>330</v>
      </c>
      <c r="D11" s="20" t="s">
        <v>331</v>
      </c>
      <c r="E11" s="39">
        <v>0.1175</v>
      </c>
      <c r="F11" s="5"/>
    </row>
    <row r="12" ht="35.1" customHeight="1" spans="1:6">
      <c r="A12" s="17">
        <v>10</v>
      </c>
      <c r="B12" s="20" t="s">
        <v>332</v>
      </c>
      <c r="C12" s="20" t="s">
        <v>333</v>
      </c>
      <c r="D12" s="20" t="s">
        <v>334</v>
      </c>
      <c r="E12" s="39">
        <v>0.01513</v>
      </c>
      <c r="F12" s="5"/>
    </row>
    <row r="13" ht="35.1" customHeight="1" spans="1:6">
      <c r="A13" s="17">
        <v>11</v>
      </c>
      <c r="B13" s="20" t="s">
        <v>335</v>
      </c>
      <c r="C13" s="20" t="s">
        <v>336</v>
      </c>
      <c r="D13" s="20" t="s">
        <v>337</v>
      </c>
      <c r="E13" s="39">
        <v>0.41625</v>
      </c>
      <c r="F13" s="5"/>
    </row>
    <row r="14" ht="35.1" customHeight="1" spans="1:6">
      <c r="A14" s="17">
        <v>12</v>
      </c>
      <c r="B14" s="20" t="s">
        <v>338</v>
      </c>
      <c r="C14" s="20" t="s">
        <v>339</v>
      </c>
      <c r="D14" s="20" t="s">
        <v>340</v>
      </c>
      <c r="E14" s="39">
        <v>0.52011</v>
      </c>
      <c r="F14" s="5"/>
    </row>
    <row r="15" ht="35.1" customHeight="1" spans="1:6">
      <c r="A15" s="17">
        <v>13</v>
      </c>
      <c r="B15" s="20" t="s">
        <v>341</v>
      </c>
      <c r="C15" s="20" t="s">
        <v>342</v>
      </c>
      <c r="D15" s="20" t="s">
        <v>343</v>
      </c>
      <c r="E15" s="39">
        <v>0.64664</v>
      </c>
      <c r="F15" s="5"/>
    </row>
    <row r="16" ht="35.1" customHeight="1" spans="1:6">
      <c r="A16" s="17">
        <v>14</v>
      </c>
      <c r="B16" s="20" t="s">
        <v>344</v>
      </c>
      <c r="C16" s="20" t="s">
        <v>345</v>
      </c>
      <c r="D16" s="20" t="s">
        <v>346</v>
      </c>
      <c r="E16" s="39">
        <v>0.30366</v>
      </c>
      <c r="F16" s="5"/>
    </row>
    <row r="17" ht="35.1" customHeight="1" spans="1:6">
      <c r="A17" s="17">
        <v>15</v>
      </c>
      <c r="B17" s="20" t="s">
        <v>347</v>
      </c>
      <c r="C17" s="20" t="s">
        <v>348</v>
      </c>
      <c r="D17" s="20" t="s">
        <v>349</v>
      </c>
      <c r="E17" s="39">
        <v>0.1697</v>
      </c>
      <c r="F17" s="5"/>
    </row>
    <row r="18" ht="35.1" customHeight="1" spans="1:6">
      <c r="A18" s="17">
        <v>16</v>
      </c>
      <c r="B18" s="20" t="s">
        <v>350</v>
      </c>
      <c r="C18" s="20" t="s">
        <v>351</v>
      </c>
      <c r="D18" s="20" t="s">
        <v>352</v>
      </c>
      <c r="E18" s="39">
        <v>0.02026</v>
      </c>
      <c r="F18" s="5"/>
    </row>
    <row r="19" ht="35.1" customHeight="1" spans="1:6">
      <c r="A19" s="35" t="s">
        <v>16</v>
      </c>
      <c r="B19" s="36"/>
      <c r="C19" s="36"/>
      <c r="D19" s="37"/>
      <c r="E19" s="31">
        <f>SUM(E3:E18)</f>
        <v>4.43144</v>
      </c>
      <c r="F19" s="40"/>
    </row>
    <row r="20" ht="24.95" customHeight="1"/>
    <row r="21" ht="24.95" customHeight="1"/>
    <row r="22" ht="24.95" customHeight="1"/>
    <row r="23" ht="24.95" customHeight="1"/>
    <row r="24" ht="24.95" customHeight="1"/>
  </sheetData>
  <mergeCells count="2">
    <mergeCell ref="A1:F1"/>
    <mergeCell ref="A19:D19"/>
  </mergeCells>
  <conditionalFormatting sqref="D3:D18">
    <cfRule type="expression" dxfId="0" priority="1">
      <formula>AND(SUMPRODUCT(IFERROR(1*(($D$3:$D$18&amp;"x")=(D3&amp;"x")),0))&gt;1,NOT(ISBLANK(D3)))</formula>
    </cfRule>
  </conditionalFormatting>
  <printOptions horizontalCentered="1"/>
  <pageMargins left="0.78740157480315" right="0.78740157480315" top="0.984251968503937" bottom="0.78740157480315" header="0.511811023622047" footer="0.511811023622047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合计</vt:lpstr>
      <vt:lpstr>城关</vt:lpstr>
      <vt:lpstr>池河</vt:lpstr>
      <vt:lpstr>饶峰</vt:lpstr>
      <vt:lpstr>两河</vt:lpstr>
      <vt:lpstr>中池</vt:lpstr>
      <vt:lpstr>迎丰</vt:lpstr>
      <vt:lpstr>后柳</vt:lpstr>
      <vt:lpstr>喜河</vt:lpstr>
      <vt:lpstr>熨斗</vt:lpstr>
      <vt:lpstr>曾溪</vt:lpstr>
      <vt:lpstr>云雾山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2022-06-15T11:45:00Z</dcterms:created>
  <cp:lastPrinted>2023-09-19T10:34:00Z</cp:lastPrinted>
  <dcterms:modified xsi:type="dcterms:W3CDTF">2024-11-11T17:16:14Z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E38E6ED9984D92755ECB31671FE52715_43</vt:lpwstr>
  </property>
  <property fmtid="{D5CDD505-2E9C-101B-9397-08002B2CF9AE}" pid="3" name="KSOProductBuildVer">
    <vt:lpwstr>2052-12.8.2.1113</vt:lpwstr>
  </property>
  <property fmtid="{D5CDD505-2E9C-101B-9397-08002B2CF9AE}" pid="4" name="KSOReadingLayout">
    <vt:bool>true</vt:bool>
  </property>
</Properties>
</file>