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整合项目资金分配明细表 2" sheetId="1" r:id="rId1"/>
  </sheets>
  <definedNames>
    <definedName name="_xlnm.Print_Titles" localSheetId="0">'整合项目资金分配明细表 2'!$4:$6</definedName>
    <definedName name="_xlnm._FilterDatabase" localSheetId="0" hidden="1">'整合项目资金分配明细表 2'!$A$1:$J$161</definedName>
  </definedNames>
  <calcPr calcId="144525" fullCalcOnLoad="1"/>
</workbook>
</file>

<file path=xl/sharedStrings.xml><?xml version="1.0" encoding="utf-8"?>
<sst xmlns="http://schemas.openxmlformats.org/spreadsheetml/2006/main" count="883" uniqueCount="559">
  <si>
    <t>附件:3</t>
  </si>
  <si>
    <t>石泉县2022年财政整合项目资金分配明细表</t>
  </si>
  <si>
    <t>单位：万元</t>
  </si>
  <si>
    <t>序号</t>
  </si>
  <si>
    <t xml:space="preserve">项目名称     </t>
  </si>
  <si>
    <t>项目内容及建设规模</t>
  </si>
  <si>
    <t>实施地点</t>
  </si>
  <si>
    <t>绩效目标</t>
  </si>
  <si>
    <t>行业主管部门</t>
  </si>
  <si>
    <t>项目
实施
单位</t>
  </si>
  <si>
    <t>总投资</t>
  </si>
  <si>
    <t>本次下达金额</t>
  </si>
  <si>
    <t>备注</t>
  </si>
  <si>
    <t>总计</t>
  </si>
  <si>
    <t>大沟村村道水毁修复项目</t>
  </si>
  <si>
    <t>新建挡墙900立方米。</t>
  </si>
  <si>
    <t>曾溪镇大沟村</t>
  </si>
  <si>
    <t>保障123户368人出行安全，其中脱贫户71户214人，修复损毁农村道路，提升通行条件</t>
  </si>
  <si>
    <t>交通局</t>
  </si>
  <si>
    <t>曾溪镇</t>
  </si>
  <si>
    <t>大沟村二组、五组通组道路水毁修复</t>
  </si>
  <si>
    <t>新建挡墙240立方米。</t>
  </si>
  <si>
    <t>保障45户135人出行安全，其中脱贫户16户48人。</t>
  </si>
  <si>
    <t>高坎村村道水毁修复</t>
  </si>
  <si>
    <t>新建挡墙1685立方米</t>
  </si>
  <si>
    <t>曾溪镇高坎村</t>
  </si>
  <si>
    <t>保障189户602人出行安全，其中脱贫户123户375人，修复损毁农村道路，提升通行条件。</t>
  </si>
  <si>
    <t>高坎村原印石村道水毁修复</t>
  </si>
  <si>
    <t>新建挡墙1794立方米。</t>
  </si>
  <si>
    <t>保障121户354人出行安全，其中脱贫户60户162人，修复损毁农村道路，提升通行条件。</t>
  </si>
  <si>
    <t>高坎村原同庆村道水毁修复</t>
  </si>
  <si>
    <t>新建挡墙1000立方米。</t>
  </si>
  <si>
    <t>保障76户246人出行安全，其中脱贫户40户124人，修复损毁农村道路，提升通行条件。</t>
  </si>
  <si>
    <t>兴隆村一组、四组、五组组级路</t>
  </si>
  <si>
    <t>新建挡墙850立方米，新建涵洞6米。</t>
  </si>
  <si>
    <t>曾溪镇兴隆村</t>
  </si>
  <si>
    <t>保障77户303人出行安全，其中脱贫户37户111人，修复损毁农村道路，提升通行条件，修复损毁农村道路，提升通行条件。</t>
  </si>
  <si>
    <t>兴隆村村道修复</t>
  </si>
  <si>
    <t>新建挡墙670立方米</t>
  </si>
  <si>
    <t>保障34户104人出行安全，其中脱贫户11户34人，修复损毁农村道路，提升通行条件。</t>
  </si>
  <si>
    <t>瓦窑村一组、二组组级路</t>
  </si>
  <si>
    <t>新建挡墙800立方米，路面修复2200平面米。</t>
  </si>
  <si>
    <t>曾溪镇瓦窑村</t>
  </si>
  <si>
    <t>保障44户171人出行安全，其中脱贫户17户53人，修复损毁农村道路，提升通行条件。</t>
  </si>
  <si>
    <t>油坊湾村一组、二组组级路</t>
  </si>
  <si>
    <t>新建挡墙498立方米。</t>
  </si>
  <si>
    <t>曾溪镇油坊湾村</t>
  </si>
  <si>
    <t>保障155户475人出行安全，其中脱贫户39户116人，修复损毁农村道路，提升通行条件。</t>
  </si>
  <si>
    <t>联盟村二、三、五组组级路</t>
  </si>
  <si>
    <t>新建挡墙1748立方米，路面修复154.5㎡。</t>
  </si>
  <si>
    <t>曾溪镇联盟村</t>
  </si>
  <si>
    <t>保障61户227人出行安全，其中脱贫户29户86人，修复损毁农村道路，提升通行条件。</t>
  </si>
  <si>
    <t>立新村村道</t>
  </si>
  <si>
    <t>新建挡墙190立方米。</t>
  </si>
  <si>
    <t>曾溪镇立新村</t>
  </si>
  <si>
    <t>保障36户107人出行安全，其中脱贫户13户38人，修复损毁农村道路，提升通行条件。</t>
  </si>
  <si>
    <t>立新村三组、四组组级路</t>
  </si>
  <si>
    <t>新建挡墙312立方米，修复路面240㎡，配套涵洞。</t>
  </si>
  <si>
    <t>保障39户136人出行安全，其中脱贫户20户61人，修复损毁农村道路，提升通行条件。</t>
  </si>
  <si>
    <t>五三村水利工程设施修复</t>
  </si>
  <si>
    <t>八组溪家湾修复过滤池1座，配套PE32管1000米。</t>
  </si>
  <si>
    <t>城关镇五三村</t>
  </si>
  <si>
    <t>实施水毁重建，改善基础设施条件，受益80户，其中脱贫户18户48人。</t>
  </si>
  <si>
    <t>县水利局</t>
  </si>
  <si>
    <t>城关镇</t>
  </si>
  <si>
    <t>红星村村道水毁修复</t>
  </si>
  <si>
    <t>挡坎修复962m³。</t>
  </si>
  <si>
    <t>城关镇红星村</t>
  </si>
  <si>
    <t>实施水毁重建，改善基础设施条件，受益204户，其中脱贫户104户254人。</t>
  </si>
  <si>
    <t>县交通局</t>
  </si>
  <si>
    <t>双喜村村道村道水毁修复</t>
  </si>
  <si>
    <t>挡坎修复1050m³，修复面板278㎡。</t>
  </si>
  <si>
    <t>城关镇双喜村</t>
  </si>
  <si>
    <t>实施水毁重建，改善基础设施条件，受益169户，其中脱贫户37户95人。</t>
  </si>
  <si>
    <t>东风村村道水毁修复</t>
  </si>
  <si>
    <t>新建挡坎1612m³，修复面板604㎡</t>
  </si>
  <si>
    <t>城关镇东风村</t>
  </si>
  <si>
    <t>实施水毁重建，改善基础设施条件，受益158户，其中脱贫户101户239人。</t>
  </si>
  <si>
    <t>七里社区村道水毁修复</t>
  </si>
  <si>
    <t>新建挡坎288m³，修复面板140㎡</t>
  </si>
  <si>
    <t>城关镇七里社区</t>
  </si>
  <si>
    <t>实施水毁重建，改善基础设施条件，受益脱贫户34户77人。</t>
  </si>
  <si>
    <t>五三村村道水毁修复</t>
  </si>
  <si>
    <t>新建挡坎260m³。</t>
  </si>
  <si>
    <t>实施水毁重建，改善基础设施条件，受益233户，其中脱贫户70户173人。</t>
  </si>
  <si>
    <t>纸坊村村道水毁修复</t>
  </si>
  <si>
    <t>新建挡坎1771m³，修复面板67㎡。</t>
  </si>
  <si>
    <t>城关镇纸坊村</t>
  </si>
  <si>
    <t>实施水毁重建，改善基础设施条件，受益243户，其中脱贫户98户293人。</t>
  </si>
  <si>
    <t>新联村村道水毁修复</t>
  </si>
  <si>
    <t>新建挡坎1702m³，修复面板463㎡。</t>
  </si>
  <si>
    <t>城关镇新联村</t>
  </si>
  <si>
    <t>实施水毁重建，改善基础设施条件，受益365户，其中脱贫户149户396人。</t>
  </si>
  <si>
    <t>双嶂村村道水毁修复</t>
  </si>
  <si>
    <t>修复挡坎浆砌石1205m³，路面92㎡。</t>
  </si>
  <si>
    <t>城关镇双嶂村</t>
  </si>
  <si>
    <t>实施水毁重建，改善基础设施条件，受益197户，其中脱贫户35户72人。</t>
  </si>
  <si>
    <t>新民村村道水毁修复</t>
  </si>
  <si>
    <t>新建浆砌石挡坎1209m³，修复面板12m³。</t>
  </si>
  <si>
    <t>城关镇新民村</t>
  </si>
  <si>
    <t>实施水毁重建，改善基础设施条件，受益198户，其中脱贫户63户160人。</t>
  </si>
  <si>
    <t>红二村村道水毁修复</t>
  </si>
  <si>
    <t>新建挡坎1347m³，修复面板28㎡。</t>
  </si>
  <si>
    <t>城关镇红二村</t>
  </si>
  <si>
    <t>实施水毁重建，改善基础设施条件，受益308户，其中脱贫户73户947人。</t>
  </si>
  <si>
    <t>元岭村村道水毁修复</t>
  </si>
  <si>
    <t>新建挡坎1156m³，修复面板67㎡。</t>
  </si>
  <si>
    <t>城关镇元岭村</t>
  </si>
  <si>
    <t>实施水毁重建，改善基础设施条件，受益160户，其中脱贫户25户51人。</t>
  </si>
  <si>
    <t>双桥村村道水毁修复</t>
  </si>
  <si>
    <t>新建挡坎515m³，修复路面78㎡。</t>
  </si>
  <si>
    <t>城关镇双桥村</t>
  </si>
  <si>
    <t>实施水毁重建，改善基础设施条件，受益180户，其中脱贫户84户213人。</t>
  </si>
  <si>
    <t>枫树村村级路水毁修复</t>
  </si>
  <si>
    <t>新建挡坎746m³，面板修复32㎡。</t>
  </si>
  <si>
    <t>城关镇枫树村</t>
  </si>
  <si>
    <t>实施水毁重建，改善基础设施条件，受益262户，其中脱贫户101户339人。</t>
  </si>
  <si>
    <t>黄荆坝社区村道水毁修复</t>
  </si>
  <si>
    <t>新建挡坎2207m³，修复面板347㎡。</t>
  </si>
  <si>
    <t>城关镇黄荆坝社区</t>
  </si>
  <si>
    <t>实施水毁重建，改善基础设施条件，受益512户，其中脱贫户60户128人。</t>
  </si>
  <si>
    <t>农光村村道水毁修复</t>
  </si>
  <si>
    <t>新建挡坎1676m³。</t>
  </si>
  <si>
    <t>城关镇农光村</t>
  </si>
  <si>
    <t>实施水毁重建，改善基础设施条件，受益176户，其中脱贫户36户91人。</t>
  </si>
  <si>
    <t>丝银坝村村道水毁修复</t>
  </si>
  <si>
    <t>新建挡坎浆砌石1478m³，修复路面182㎡。</t>
  </si>
  <si>
    <t>城关镇丝银坝村</t>
  </si>
  <si>
    <t>实施水毁重建，改善基础设施条件，受益185户，其中脱贫户65户163人。</t>
  </si>
  <si>
    <t>龙堰村村道水毁修复</t>
  </si>
  <si>
    <t>新建浆砌石挡坎1919m³，修复路面105㎡。</t>
  </si>
  <si>
    <t>城关镇龙堰村</t>
  </si>
  <si>
    <t>实施水毁重建，改善基础设施条件，受益238户，其中脱贫户62户162人。</t>
  </si>
  <si>
    <t>百乐村通村组路水毁修复</t>
  </si>
  <si>
    <t>新建挡坎138m³。</t>
  </si>
  <si>
    <t>城关镇百乐村</t>
  </si>
  <si>
    <t>实施水毁重建，改善基础设施条件，受益163户，其中脱贫户34户99人。</t>
  </si>
  <si>
    <t>太阳村组级路水毁修复</t>
  </si>
  <si>
    <t>新建挡坎660m³，路面修复28㎡。</t>
  </si>
  <si>
    <t>城关镇太阳村</t>
  </si>
  <si>
    <t>实施水毁重建，改善基础设施条件，受益392户，其中脱贫户27户51人。</t>
  </si>
  <si>
    <t>雷兴村组级路水毁修复</t>
  </si>
  <si>
    <t>新建挡坎555m³。</t>
  </si>
  <si>
    <t>城关镇雷兴村</t>
  </si>
  <si>
    <t>实施水毁重建，改善基础设施条件，受益251户，其中脱贫户58户120人。</t>
  </si>
  <si>
    <t>堡子社区村道水毁修复</t>
  </si>
  <si>
    <t>新建挡坎750立方米。</t>
  </si>
  <si>
    <t>城关镇堡子社区</t>
  </si>
  <si>
    <t>实施水毁重建，改善基础设施条件，受益497户，其中脱贫户26户43人。</t>
  </si>
  <si>
    <t>红二村一组便民桥水毁修复工程</t>
  </si>
  <si>
    <t>修复便民桥1座。</t>
  </si>
  <si>
    <t>实施水毁重建，改善基础设施条件，受益14户，其中脱贫户8户24人。</t>
  </si>
  <si>
    <t>五三村四组便民桥水毁修复工程</t>
  </si>
  <si>
    <t>实施水毁重建，改善基础设施条件，受益31户，其中脱贫户6户16人。</t>
  </si>
  <si>
    <t>新民村一组村道便民桥新建工程</t>
  </si>
  <si>
    <t>新建便民桥1座。</t>
  </si>
  <si>
    <t>黄荆坝社区茨沟便民桥修复工程</t>
  </si>
  <si>
    <t>实施水毁重建，改善基础设施条件，受益63户，其中脱贫户14户30人。</t>
  </si>
  <si>
    <t>珍珠河村一组便民桥修复工程</t>
  </si>
  <si>
    <t>城关镇珍珠河村</t>
  </si>
  <si>
    <t>实施水毁重建，改善基础设施条件，受益72户，其中脱贫户17户42人。</t>
  </si>
  <si>
    <t>珍珠河村五组便民桥修复工程</t>
  </si>
  <si>
    <t>实施水毁重建，改善基础设施条件，受益32户，其中脱贫户9户19人。</t>
  </si>
  <si>
    <t>池河镇柏安村道路修复项目</t>
  </si>
  <si>
    <t>新建浆砌石挡坎1230m³，修复路面1500㎡，修复涵洞2处。</t>
  </si>
  <si>
    <t>池河镇柏安村</t>
  </si>
  <si>
    <t>基础设施配套，解决沿线群众出行安全，项目建成后，切实改善群众出行条件，减少道路安全事故发生，保障群众生命财产安全；受益371户，其中脱贫户202户654人。</t>
  </si>
  <si>
    <t>池河镇</t>
  </si>
  <si>
    <t>池河镇合一村道路水毁修复项目</t>
  </si>
  <si>
    <t>新建浆砌石挡坎450m³，修复路面70㎡。</t>
  </si>
  <si>
    <t>池河镇合一村</t>
  </si>
  <si>
    <t>基础设施配套，解决沿线群众出行安全，确保道路安全，保障村民的出行安全，受益164户，其中脱贫户84户249人。</t>
  </si>
  <si>
    <t>池河镇合心村组级路水毁修复项目</t>
  </si>
  <si>
    <t>新建浆砌石护坎1000m³，修复路面200㎡。</t>
  </si>
  <si>
    <t>池河镇合心村</t>
  </si>
  <si>
    <t>项目带动，直接受益，新建水沟，确保不会因洪灾造成道路不畅，受益276户，其中脱贫户98户291人。</t>
  </si>
  <si>
    <t>池河镇力建村村道水毁修复项目</t>
  </si>
  <si>
    <t>新建浆砌石挡坎1000m³，修复路面1000㎡。</t>
  </si>
  <si>
    <t>池河镇力建村</t>
  </si>
  <si>
    <t>直接受益，提升基础设施，改善村民生产生活条件，受益450户，其中脱贫户145户390人。</t>
  </si>
  <si>
    <t>池河镇顺风村村道水毁修复项目</t>
  </si>
  <si>
    <t>修复路面105平方米，新建浆砌石护坎180m³。</t>
  </si>
  <si>
    <t>池河镇顺风村</t>
  </si>
  <si>
    <t>直接受益，效解决沿线群众283户1005人出行安全问题，其中脱贫户6户10人。</t>
  </si>
  <si>
    <t>池河镇五爱村道路水毁修复项目</t>
  </si>
  <si>
    <t>修复路面40㎡，新建浆砌石护坎1400m³。</t>
  </si>
  <si>
    <t>池河镇五爱村</t>
  </si>
  <si>
    <t>解决沿线群众出行安全，切实改善群众出行条件，减少道路安全事故发生，保障群众生命财产安全。受益82户，其中脱贫户50户210人。</t>
  </si>
  <si>
    <t>池河镇新兴村道路水毁修复项目</t>
  </si>
  <si>
    <t>新建浆砌石护坎890m³。</t>
  </si>
  <si>
    <t>池河镇新兴村</t>
  </si>
  <si>
    <t>解决沿线群众出行安全，切实改善群众出行条件，减少道路安全事故发生，保障群众生命财产安全，受益339户，其中脱贫户35户87人。</t>
  </si>
  <si>
    <t>池河镇良田村道路水毁修复项目</t>
  </si>
  <si>
    <t>新建浆砌石护坎1200m³，修复路面245㎡。</t>
  </si>
  <si>
    <t>池河镇良田村</t>
  </si>
  <si>
    <t>直接受益，项目建成后，切实改善群众出行条件和产业发展便利，减少安全事故发生，受益127户，其中脱贫户2户2人。</t>
  </si>
  <si>
    <t>池河镇五爱村便民桥修复项目</t>
  </si>
  <si>
    <t>1组新建便民桥1座，3组修复加固1座便民桥，5至15组新建桥梁1座，长度12米，宽度8米；桥梁栏杆修复3座，单边长10米。</t>
  </si>
  <si>
    <t>解决沿线群众出行安全，解决沿线群众出行及生产生活物资运输问题，受益806户，其中脱贫户190户527人。</t>
  </si>
  <si>
    <t>池河镇明星村便民桥修复加固项目</t>
  </si>
  <si>
    <t>修复加固便民桥1座</t>
  </si>
  <si>
    <t>池河镇明星村</t>
  </si>
  <si>
    <t>解决沿线群众出行安全，解决沿线群众出行及生产生活物资运输问题，受益176户，其中脱贫户43户108人。</t>
  </si>
  <si>
    <t>金齐村三组道路水毁修复项目</t>
  </si>
  <si>
    <t>修复水沟路肩750米。</t>
  </si>
  <si>
    <t>后柳镇金齐村</t>
  </si>
  <si>
    <t>项目带动，实现道路通畅。实现道路通畅，保障村民安全出行，受益群众39户135人，其中脱贫户9户24人。</t>
  </si>
  <si>
    <t>后柳镇</t>
  </si>
  <si>
    <t>中坝村三组李家湾至陈水凼道路水毁修复项目</t>
  </si>
  <si>
    <t>新建挡护175m³。</t>
  </si>
  <si>
    <t>后柳镇中坝村</t>
  </si>
  <si>
    <t>项目带动，实现道路通畅。实现道路通畅，保障村民安全出行受益群众315户798人，其中脱贫户25户54人。</t>
  </si>
  <si>
    <t>柏桥村一组滨河路水毁修复项目</t>
  </si>
  <si>
    <t>新建挡坎260立方米，路面修复40米。</t>
  </si>
  <si>
    <t>后柳镇柏桥村</t>
  </si>
  <si>
    <t>项目带动，实现道路通畅。实现道路通畅，保障村民安全出行受益群众44户188人，其中脱贫户13户41人。</t>
  </si>
  <si>
    <t>柏桥村六组水师庙道路水毁修复项目</t>
  </si>
  <si>
    <t>修复挡坎200立方米。</t>
  </si>
  <si>
    <t>项目带动，实现道路通畅。实现道路通畅，保障村民安全出行受益群众85户331人，其中脱贫户8户24人。</t>
  </si>
  <si>
    <t>永红村村组路水毁修复项目</t>
  </si>
  <si>
    <t>新建挡坎940立方米，面板修复262.5㎡。</t>
  </si>
  <si>
    <t>后柳镇永红村</t>
  </si>
  <si>
    <t>项目带动，实现道路通畅。实现道路通畅，保障村民安全出行受益群众367户1356人，其中脱贫户60户140人。</t>
  </si>
  <si>
    <t>长兴村村道水毁修复项目</t>
  </si>
  <si>
    <t>道路改线1处，配建40m³挡墙。</t>
  </si>
  <si>
    <t>后柳镇长兴村</t>
  </si>
  <si>
    <t>项目带动，实现道路通畅。实现道路通畅，保障村民安全出行受益群众220户655人，其中脱贫户98户260人。</t>
  </si>
  <si>
    <t>前锋村村组道路水毁修复项目</t>
  </si>
  <si>
    <t>修复1650立方米。</t>
  </si>
  <si>
    <t>后柳镇前锋村</t>
  </si>
  <si>
    <t>项目带动，实现道路通畅。实现道路通畅，保障村民安全出行受益群众214户665人，其中脱贫户101户302人。</t>
  </si>
  <si>
    <t>群英村道路水毁修复项目</t>
  </si>
  <si>
    <t>修复挡坎450立方米。</t>
  </si>
  <si>
    <t>后柳镇群英村</t>
  </si>
  <si>
    <t>项目带动，实现道路通畅。实现道路通畅，保障村民安全出行受益群众103户361人，其中脱贫户62户179人。</t>
  </si>
  <si>
    <t>牛石川村村组道路水毁修复项目</t>
  </si>
  <si>
    <t>新建挡坎100立方米，面板修复70㎡。</t>
  </si>
  <si>
    <t>后柳镇牛石川村</t>
  </si>
  <si>
    <t>项目带动，实现道路通畅。实现道路通畅，保障村民安全出行受益群众223户778人，其中脱贫户 99户334人。</t>
  </si>
  <si>
    <t>黄村坝村村组道路水毁修复项目</t>
  </si>
  <si>
    <t>新建挡墙100m³。</t>
  </si>
  <si>
    <t>后柳镇黄村坝村</t>
  </si>
  <si>
    <t>项目带动，实现道路通畅。实现道路通畅，保障村民安全出行受益群众200户631人，其中脱贫户 83户206人。</t>
  </si>
  <si>
    <t>磨石村村组路水毁修复项目</t>
  </si>
  <si>
    <t>新建挡坎850立方米，新增涵洞4处、修复涵洞2处。</t>
  </si>
  <si>
    <t>后柳镇磨石村</t>
  </si>
  <si>
    <t>项目带动，实现道路通畅。实现道路通畅，保障村民安全出行受益群众391户1228人，其中脱贫户 161户435人。</t>
  </si>
  <si>
    <t>一心村村组道路水毁修复项目</t>
  </si>
  <si>
    <t>修复挡坎500立方米，修复路面225平方米。</t>
  </si>
  <si>
    <t>后柳镇一心村</t>
  </si>
  <si>
    <t>项目带动，实现道路通畅。实现道路通畅，保障村民安全出行受益群众221户665人，其中脱贫户78户198人。</t>
  </si>
  <si>
    <t>汉阴沟村村组道路水毁修复项目</t>
  </si>
  <si>
    <t>路面修复2250平方米，新建挡坎3260立方米，修复涵管，改建便民桥3处。</t>
  </si>
  <si>
    <t>后柳镇汉阴沟村</t>
  </si>
  <si>
    <t>项目带动，实现道路通畅。实现道路通畅，保障村民安全出行受益群众205户656人，其中脱贫户 89户224人。</t>
  </si>
  <si>
    <t>中坝村供销社排水沟修复项目</t>
  </si>
  <si>
    <t>扩建中坝村供销社至中坝小学门口道路排水沟路肩1.2米</t>
  </si>
  <si>
    <t>项目带动，实现道路通畅。实现道路通畅，保障村民安全出行受益群众356户1060人，其中脱贫户 25户54人。</t>
  </si>
  <si>
    <t>磨石村谭兴才屋旁便民桥修复项目</t>
  </si>
  <si>
    <t>便民桥加固1座。</t>
  </si>
  <si>
    <t>实现道路通畅，保障村民安全出行。保障农民生产生活通行安全，受益群众155户447人，其中脱贫户56户156人。</t>
  </si>
  <si>
    <t>中心村村道挡护工程</t>
  </si>
  <si>
    <t>挡坎修复307立方米。</t>
  </si>
  <si>
    <t>两河镇中心村</t>
  </si>
  <si>
    <t>改善交通条件，群众直接受益，改善通行条件，保障通行安全，受益192户，其中脱贫户49户131人。</t>
  </si>
  <si>
    <t>两河镇</t>
  </si>
  <si>
    <t>高原村村道修复工程</t>
  </si>
  <si>
    <t>二组、九组、七组挡坎修复390.5立方米，路面修复164平方米。</t>
  </si>
  <si>
    <t>两河镇高原村</t>
  </si>
  <si>
    <t>改善交通条件，群众直接受益，少因暴雨天气排水不畅导致的道路塌方中断交通情况，保证全村群众出行安全，受益267户，其中脱贫户54户130人。</t>
  </si>
  <si>
    <t>共和村村道修复工程</t>
  </si>
  <si>
    <t>修复挡坎71.61立方米，二组漫水桥根基部分水毁修复63立方米。</t>
  </si>
  <si>
    <t>两河镇共和村</t>
  </si>
  <si>
    <t>改善交通条件，群众直接受益，改善通行条件，保障通行安全，受益76户，其中脱贫户9户20人。</t>
  </si>
  <si>
    <t>简场村村道修复工程</t>
  </si>
  <si>
    <t>四组路面塌陷修复44平方米，三组路面悬空修复105立方米。</t>
  </si>
  <si>
    <t>两河镇简场村</t>
  </si>
  <si>
    <t>改善交通条件，群众直接受益，改善通行条件，保障通行安全，受益76户，其中脱贫户26户79人。</t>
  </si>
  <si>
    <t>金盆村村道修复工程</t>
  </si>
  <si>
    <t>挡坎修复2501立方米；路面修复784平方米，硬化河道底板200㎡。</t>
  </si>
  <si>
    <t>两河镇金盆村</t>
  </si>
  <si>
    <t>改善交通条件，群众直接受益，改善交通条件，群众直接受益，改善通行条件，保障通行安全，受益291户，其中脱贫户98户261人。</t>
  </si>
  <si>
    <t>童关村一组路修复工程</t>
  </si>
  <si>
    <t>挡坎修复355立方米；路面修复232平方米。</t>
  </si>
  <si>
    <t>两河镇童关村</t>
  </si>
  <si>
    <t>改善交通条件，群众直接受益，改善生产条件，带动产业发展，受益68户，其中脱贫户13户38人。</t>
  </si>
  <si>
    <t>兴坪村道路修复工程</t>
  </si>
  <si>
    <t>修复水沟4.5公里，新建挡坎51立方米，过水涵管直径300mm2根。</t>
  </si>
  <si>
    <t>两河镇兴坪村</t>
  </si>
  <si>
    <t>改善交通条件，群众直接受益，改善通行条件，保障通行安全，受益23户，其中脱贫户7户15人。</t>
  </si>
  <si>
    <t>迎河村村道修复工程</t>
  </si>
  <si>
    <t>新建挡坎184立方米。</t>
  </si>
  <si>
    <t>两河镇迎河村</t>
  </si>
  <si>
    <t>改善交通条件，群众直接受益，改善通行条件，保障通行安全，受益252户，其中脱贫户84户213人。</t>
  </si>
  <si>
    <t>火地沟村道路修复工程</t>
  </si>
  <si>
    <t>新建挡坎264立方米。</t>
  </si>
  <si>
    <t>两河镇火地沟村</t>
  </si>
  <si>
    <t>改善交通条件，群众直接受益，改善通行条件，保障通行安全，受益234户，其中脱贫户85户205人。</t>
  </si>
  <si>
    <t>新场村通村组路水毁修复工程</t>
  </si>
  <si>
    <t>修复水毁道路74m，新建挡坎308.9m³。</t>
  </si>
  <si>
    <t>饶峰镇新场村</t>
  </si>
  <si>
    <t>解决282户748人，98户274人脱贫户的出行安全问题。</t>
  </si>
  <si>
    <t>饶峰镇</t>
  </si>
  <si>
    <t>齐心村水毁修复工程</t>
  </si>
  <si>
    <t>水毁修复道路57m，新建挡坎353.68m³，配套1200mm直径过水涵管2根。</t>
  </si>
  <si>
    <t>饶峰镇齐心村</t>
  </si>
  <si>
    <t>解决103户296人，38户76人脱贫户的出行安全问题。</t>
  </si>
  <si>
    <t>光明村道路修复工程</t>
  </si>
  <si>
    <t>光明村安置点桥头至索家沟沟口，修复道路路面420㎡、修复浆砌石挡墙501.6m³。</t>
  </si>
  <si>
    <t>饶峰镇光明村</t>
  </si>
  <si>
    <t>解决192户622人，28户69人脱贫户的出行安全问题。</t>
  </si>
  <si>
    <t>饶峰村道路水毁修复工程</t>
  </si>
  <si>
    <t>饶大路金星哨所处修复路面，内档坎60m³。</t>
  </si>
  <si>
    <t>饶峰镇饶峰村</t>
  </si>
  <si>
    <t>解决67户168人，4户5人脱贫户的出行安全问题。</t>
  </si>
  <si>
    <t>新华村幸福安置点水毁修复工程</t>
  </si>
  <si>
    <t>修复路面40㎡，直径800mm排洪涵管32米，涵管出口挡墙长5m</t>
  </si>
  <si>
    <t>饶峰镇新华村</t>
  </si>
  <si>
    <t>解决33户95人，9户15人脱贫户的出行安全问题。</t>
  </si>
  <si>
    <t>新华村通村路水毁修复工程</t>
  </si>
  <si>
    <t>水毁道路53m，修复挡坎，涵洞1处，800mm直径过水涵管14m。</t>
  </si>
  <si>
    <t>解决41户112人，12户31人脱贫户的出行安全问题。</t>
  </si>
  <si>
    <t>三合村通村路水毁修复工程</t>
  </si>
  <si>
    <t>修复挡坎147m³；路面修复35㎡。</t>
  </si>
  <si>
    <t>饶峰镇三合村</t>
  </si>
  <si>
    <t>解决377户1141人，104户214人脱贫户的出行安全问题。</t>
  </si>
  <si>
    <t>三岔河村通村路水毁修复工程</t>
  </si>
  <si>
    <t>修复挡坎354m³。</t>
  </si>
  <si>
    <t>饶峰集镇</t>
  </si>
  <si>
    <t>解决261户756人，84户176人脱贫户的出行安全问题。</t>
  </si>
  <si>
    <t>牛羊河村组路修复工程</t>
  </si>
  <si>
    <t>水毁道路160m，修复挡坎1131.18m³，800mm直径过水涵管6m，修复路面122.5㎡</t>
  </si>
  <si>
    <t>饶峰镇牛羊河村</t>
  </si>
  <si>
    <t>解决289户852人，147户472人脱贫户的出行安全问题。</t>
  </si>
  <si>
    <t>金星村组路修复工程</t>
  </si>
  <si>
    <t>水毁道路93m，修复挡坎283.5m³，修复路面160㎡。</t>
  </si>
  <si>
    <t>解决259户837人，103户241人脱贫户的出行安全问题。</t>
  </si>
  <si>
    <t>蒲溪村道路修复工程</t>
  </si>
  <si>
    <t>水毁道路140m，修复挡坎347.84m³。</t>
  </si>
  <si>
    <t>饶峰镇蒲溪村</t>
  </si>
  <si>
    <t>解决37户95人，13户29人脱贫户的出行安全问题。</t>
  </si>
  <si>
    <t>大湾村道路修复工程</t>
  </si>
  <si>
    <t>水毁道路25m，修复挡坎207.6m³。</t>
  </si>
  <si>
    <t>饶峰镇大湾村</t>
  </si>
  <si>
    <t>解决11户41人，6户20人脱贫户的出行安全问题。</t>
  </si>
  <si>
    <t>饶峰村便民桥修复工程</t>
  </si>
  <si>
    <t>重建桥梁1座，长16米*宽5.5米，修复挡坎140m³.</t>
  </si>
  <si>
    <t>解决181户467人，20户42人脱贫户的出行安全问题。</t>
  </si>
  <si>
    <t>饶峰村锁甲沟便民桥工程</t>
  </si>
  <si>
    <t>新建饶峰镇饶峰村锁甲沟便民桥1座，配建护坡一处。</t>
  </si>
  <si>
    <t>解决192户577人，20户51人脱贫户的出行安全问题。</t>
  </si>
  <si>
    <t>喜河镇双沟村饮水工程水毁修复项目</t>
  </si>
  <si>
    <t>新建拦河坝、集水井1座.</t>
  </si>
  <si>
    <t>喜河镇双沟村</t>
  </si>
  <si>
    <t>修复饮水工程，保障群众生活用水，受益55户，其中脱贫户38户88人。</t>
  </si>
  <si>
    <t>喜河镇人民政府</t>
  </si>
  <si>
    <t>喜河镇中心村道路水毁修复项目</t>
  </si>
  <si>
    <t>新建挡墙1869.14m³，面板217㎡，涵洞1处6m，排水62米。</t>
  </si>
  <si>
    <t>喜河镇中心村</t>
  </si>
  <si>
    <t>修复水毁公路，便于村民出行、发展产业，受益175户，其中脱贫户54户126人。</t>
  </si>
  <si>
    <t>喜河镇盘龙村道路水毁修复项目</t>
  </si>
  <si>
    <t>新建挡墙65.7m³，路肩修复1.53m³。</t>
  </si>
  <si>
    <t>喜河镇盘龙村</t>
  </si>
  <si>
    <t>修复水毁公路，便于村民出行、发展产业，受益19户，其中脱贫户5户9人。</t>
  </si>
  <si>
    <t>喜河镇田心村道路水毁修复项目</t>
  </si>
  <si>
    <t>修复道路挡墙790.2m³，混凝土层面252㎡，边沟16.2m³。</t>
  </si>
  <si>
    <t>喜河镇田心村</t>
  </si>
  <si>
    <t>修复水毁公路，便于村民出行、发展产业，受益205户，其中脱贫户102户258人。</t>
  </si>
  <si>
    <t>喜河镇蔡河村道路水毁修复项目</t>
  </si>
  <si>
    <t>新建浆砌石挡坎177.7m³。</t>
  </si>
  <si>
    <t>喜河镇蔡河村</t>
  </si>
  <si>
    <t>修复水毁公路，便于村民出行、发展产业，受益118户，其中脱贫户32户110人。</t>
  </si>
  <si>
    <t>喜河镇晨光村道路水毁修复项目</t>
  </si>
  <si>
    <t>修建浆砌石挡坎92m³</t>
  </si>
  <si>
    <t>喜河镇晨光村</t>
  </si>
  <si>
    <t>修复水毁公路，便于村民出行、发展产业，受益238户，其中脱贫户57户157人。</t>
  </si>
  <si>
    <t>喜河镇档山村道路水毁修复项目</t>
  </si>
  <si>
    <t>新建挡墙145.5m³，面板81㎡。</t>
  </si>
  <si>
    <t>喜河镇档山村</t>
  </si>
  <si>
    <t>修复水毁公路，便于村民出行、发展产业，受益203户，其中脱贫户63户139人。</t>
  </si>
  <si>
    <t>喜河镇树林村道路水毁修复项目</t>
  </si>
  <si>
    <t>修建浆砌石挡坎237.9m³、修复路面121.5m。</t>
  </si>
  <si>
    <t>喜河镇树林村</t>
  </si>
  <si>
    <t>修复水毁公路，便于村民出行、发展产业，受益122户，其中脱贫户67户210人。</t>
  </si>
  <si>
    <t>喜河镇双沟村道路水毁修复项目</t>
  </si>
  <si>
    <t>修建浆砌石挡坎676.3m³</t>
  </si>
  <si>
    <t>修复水毁公路，便于村民出行、发展产业，受益385户，其中脱贫户154户359人。</t>
  </si>
  <si>
    <t>喜河镇团结村道路水毁修复项目</t>
  </si>
  <si>
    <t>修建外挡坎346.2m³</t>
  </si>
  <si>
    <t>喜河镇团结村</t>
  </si>
  <si>
    <t>修复水毁公路，便于村民出行、发展产业，受益286户，其中脱贫户92户260人。</t>
  </si>
  <si>
    <t>喜河镇长阳村道路水毁修复项目</t>
  </si>
  <si>
    <t>修建浆砌石挡坎1051.1m³、修复路面744㎡，涵洞1处4米。</t>
  </si>
  <si>
    <t>喜河镇长阳村</t>
  </si>
  <si>
    <t>修复水毁公路，便于村民出行、发展产业，受益119户，其中脱贫户57户148人。</t>
  </si>
  <si>
    <t>喜河镇同心村村道水毁修复项目</t>
  </si>
  <si>
    <t>新建挡墙690.4m³</t>
  </si>
  <si>
    <t>喜河镇同心村</t>
  </si>
  <si>
    <t>修复水毁公路，便于村民出行、发展产业，受益327户，其中脱贫户112户313人。</t>
  </si>
  <si>
    <t>喜河镇田心村安置点堤防水毁修复项目</t>
  </si>
  <si>
    <t>堤防加固25m</t>
  </si>
  <si>
    <t>保障安置点群众生命财产安全，受益205户，其中脱贫户102户258人。</t>
  </si>
  <si>
    <t>喜河镇福星村安置点储藏室防护工程项目</t>
  </si>
  <si>
    <t>新建档坎61.92m³</t>
  </si>
  <si>
    <t>喜河镇福星村</t>
  </si>
  <si>
    <t>修复安全生产防护工程，保障群众生产、房屋、道路安全，，受益82户，其中脱贫户18户32人。</t>
  </si>
  <si>
    <t>县发改局</t>
  </si>
  <si>
    <t>喜河镇同心村活动室便民桥项目</t>
  </si>
  <si>
    <t>修复便民桥1座</t>
  </si>
  <si>
    <t>修复水毁便民桥，便于村民出行、发展产业，受益327户，其中脱贫户112户313人。</t>
  </si>
  <si>
    <t>喜河镇长顺村活动室便民桥项目</t>
  </si>
  <si>
    <t>喜河镇长顺村</t>
  </si>
  <si>
    <t>修复水毁便民桥，便于村民出行、发展产业，受益238户，其中脱贫户42户94人。</t>
  </si>
  <si>
    <t>喜河镇双沟村一组便民桥项目</t>
  </si>
  <si>
    <t>修复水毁公路，便于村民出行、发展产业，受益12户，其中脱贫户6户17人。</t>
  </si>
  <si>
    <t>喜河镇同心村一组大湾便民桥项目</t>
  </si>
  <si>
    <t>修复水毁便民桥，便于村民出行、发展产业，受益14户，其中脱贫户4户13人。</t>
  </si>
  <si>
    <t>喜河镇</t>
  </si>
  <si>
    <t>迎丰镇老街河道治理项目</t>
  </si>
  <si>
    <t>河道治理300米。其中新建堤防90米，清淤疏浚300米。</t>
  </si>
  <si>
    <t>迎丰镇城镇社区</t>
  </si>
  <si>
    <t>保障老街群众生产生活安全，，受益437户，其中脱贫户239户715人。</t>
  </si>
  <si>
    <t>迎丰镇</t>
  </si>
  <si>
    <t>迎丰镇三官庙村道路水毁修复项目</t>
  </si>
  <si>
    <t>新建浆砌石护坎250m³，涵洞1个。</t>
  </si>
  <si>
    <t>迎丰镇三官庙村</t>
  </si>
  <si>
    <t>保障全村通行安全，，受益297户，其中脱贫户107户251人。</t>
  </si>
  <si>
    <t>迎丰镇三湾村道路水毁修复项目</t>
  </si>
  <si>
    <t>新建浆砌石护坎10处900m³。</t>
  </si>
  <si>
    <t>迎丰镇三湾村</t>
  </si>
  <si>
    <t>保障全村通行安全，受益167户，其中脱贫户38户72人。</t>
  </si>
  <si>
    <t>迎丰镇梧桐寺村道路水毁修复项目</t>
  </si>
  <si>
    <t>新建浆砌石9处护坎1300m³。</t>
  </si>
  <si>
    <t>迎丰镇梧桐寺村</t>
  </si>
  <si>
    <t>保障全村通行安全，受益437户，其中脱贫户164户378人。</t>
  </si>
  <si>
    <t>迎丰镇梧桐寺大桥上游段路基水毁修复项目</t>
  </si>
  <si>
    <t>新建浆砌石护坎1900m³，恢复路面200㎡。</t>
  </si>
  <si>
    <t>迎丰镇弓箭沟村道路水毁修复项目</t>
  </si>
  <si>
    <t>修建浆砌石挡坎770m³，修复涵洞2处，修复便民桥1座。</t>
  </si>
  <si>
    <t>迎丰镇弓箭沟村</t>
  </si>
  <si>
    <t>保障全村通行安全，受益199户，其中脱贫户109户333人。</t>
  </si>
  <si>
    <t>迎丰镇红花坪村道路水毁修复项目</t>
  </si>
  <si>
    <t>修建浆砌石挡坎850m³，修复水沟50m，修复路面20㎡，修复便民桥1座。</t>
  </si>
  <si>
    <t>迎丰镇红花坪村</t>
  </si>
  <si>
    <t>保障全村通行安全，受益314户，其中脱贫户141户433人。</t>
  </si>
  <si>
    <t>迎丰镇新庄村道路水毁修复项目</t>
  </si>
  <si>
    <t>新建浆砌石护砍850m³，修复路面90㎡，改建8米长，宽4.5米便民桥1座，涵管1处。</t>
  </si>
  <si>
    <t>迎丰镇新庄村</t>
  </si>
  <si>
    <t>保障全村通行安全，受益185户，其中脱贫户120户373人。</t>
  </si>
  <si>
    <t>迎丰镇梧桐寺村便民桥修复项目</t>
  </si>
  <si>
    <t>保障全村通行安全，受益437户，其中脱贫户63户187人。</t>
  </si>
  <si>
    <t>丁家坝村排洪沟修复项目</t>
  </si>
  <si>
    <t>新建一组排洪沟80米</t>
  </si>
  <si>
    <t>云雾山镇丁家坝村</t>
  </si>
  <si>
    <t>项目建成后，解决15户56人防洪安全问题，其中脱贫户6户23人。</t>
  </si>
  <si>
    <t>云雾山镇</t>
  </si>
  <si>
    <t>双河村道路水毁修复项目</t>
  </si>
  <si>
    <t>七组组级路修复31米；三组产业路修复15米；二组公路栏杆和护栏墙400米，路面修复300平方米；二组水毁路面100平方米。</t>
  </si>
  <si>
    <t>云雾山镇双河村</t>
  </si>
  <si>
    <t>项目建成后，解决283户987人安全出行问题，其中脱贫户122户320人。</t>
  </si>
  <si>
    <t>水田坪村道路水毁修复项目</t>
  </si>
  <si>
    <t>新建浆砌石挡坎979m³，道路修复290米122㎡。</t>
  </si>
  <si>
    <t>云雾山镇水田坪村</t>
  </si>
  <si>
    <t>项目建成后解决100户2267人安全出行问题，其中脱贫户39户113人。</t>
  </si>
  <si>
    <t>丁家坝村道路水毁修复项目</t>
  </si>
  <si>
    <t>板沟村道水毁修复315立方米</t>
  </si>
  <si>
    <t>项目建成后，解决62户168人安全出行问题，其中脱贫户51户128人。</t>
  </si>
  <si>
    <t>松树沟村道路水毁修复项目</t>
  </si>
  <si>
    <t>挡坎修复540米，直径1米涵管16米，直径80cm涵管4米</t>
  </si>
  <si>
    <t>云雾山镇松树沟村</t>
  </si>
  <si>
    <t>项目建成后，解决180户567人安全出行问题，其中脱贫户99户281人。</t>
  </si>
  <si>
    <t>板桥村道路水毁修复项目</t>
  </si>
  <si>
    <t>村组道路水毁修复2102.9立方米。</t>
  </si>
  <si>
    <t>云雾山镇板桥村</t>
  </si>
  <si>
    <t>项目建成后，解决96户221人安全出行问题，其中脱贫户28户86人。</t>
  </si>
  <si>
    <t>铜钱峡村道路水毁修复项目</t>
  </si>
  <si>
    <t>挡坎修复431立方米，路面修复216.5平方米。</t>
  </si>
  <si>
    <t>云雾山镇铜钱峡村</t>
  </si>
  <si>
    <t>项目建成后，解决179户556人安全出行问题，其中脱贫户68户154人。</t>
  </si>
  <si>
    <t>银杏坝村道路水毁修复项目</t>
  </si>
  <si>
    <t>路面修复690立方米，河沟修复900米（路基悬空回填），道路水毁190米，道路水沟修复53米。</t>
  </si>
  <si>
    <t>云雾山镇银杏坝村</t>
  </si>
  <si>
    <t>项目建成后解决75户232人安全出行问题，其中脱贫户24户73人。</t>
  </si>
  <si>
    <t>秋树坝村道路水毁修复项目</t>
  </si>
  <si>
    <t>村组道路水毁修复511立方米。</t>
  </si>
  <si>
    <t>云雾山镇秋树坝村</t>
  </si>
  <si>
    <t>项目建成后解决274户975人安全出行问题，其中脱贫户91户240人。</t>
  </si>
  <si>
    <t>南沟村道路水毁修复项目</t>
  </si>
  <si>
    <t>挡坎修复690米</t>
  </si>
  <si>
    <t>云雾山镇南沟村</t>
  </si>
  <si>
    <t>项目建成后，解决247户786人安全出行问题，其中脱贫户66户127人。</t>
  </si>
  <si>
    <t>松树沟村安全饮水水毁修复项目</t>
  </si>
  <si>
    <t>新建20m³水塔1座，沉淀池1座、集水井2座，配套管道200米。</t>
  </si>
  <si>
    <t>项目建成后，解决22户83人安全饮水问题，其中脱贫户14户54人。</t>
  </si>
  <si>
    <t>板桥村二组水毁修复项目</t>
  </si>
  <si>
    <t>新建浆砌石挡800m³，新建排水沟80米、预埋排水管涵12米，修复路面180㎡。</t>
  </si>
  <si>
    <t>项目建成后，保障8户31人安全通行和生命财产安全</t>
  </si>
  <si>
    <t>官田安置点化粪池损毁修复项目</t>
  </si>
  <si>
    <t>三组修复三格式化粪池1处</t>
  </si>
  <si>
    <t>云雾山镇官田村</t>
  </si>
  <si>
    <t>项目建成后，解决72户156人卫生健康问题，其中脱贫户28户89人。</t>
  </si>
  <si>
    <t>县农业农村局</t>
  </si>
  <si>
    <t>双河村便民桥项目</t>
  </si>
  <si>
    <t>项目建成后，解决12户70人安全出行问题，其中脱贫户3户9人。</t>
  </si>
  <si>
    <t>南沟村便民桥项目</t>
  </si>
  <si>
    <t>修复便民桥3座</t>
  </si>
  <si>
    <t>铜钱峡便民桥项目</t>
  </si>
  <si>
    <t>一组便民桥三座桥墩损坏浆砌石20立方米，新建截水墙1处，桥栏修复1处。</t>
  </si>
  <si>
    <t>项目建成后，解决15户60人通行，其中脱贫户4户11人。</t>
  </si>
  <si>
    <t>金星村委会坎下道路水毁修复项目</t>
  </si>
  <si>
    <t>道路改线300余米，浆砌石坎4处2000方。</t>
  </si>
  <si>
    <t>熨斗镇金星村</t>
  </si>
  <si>
    <t>恢复全村群众出行，受益群众195户671，其中脱贫116户372人。</t>
  </si>
  <si>
    <t>熨斗镇</t>
  </si>
  <si>
    <t>中池镇堰坪村道路水毁修复项目</t>
  </si>
  <si>
    <t>新建浆砌石挡坎1000m³，路面修复1100平方米，修复涵洞1处，修复便民桥1座。</t>
  </si>
  <si>
    <t>中池镇堰坪村</t>
  </si>
  <si>
    <t>项目带动，实现道路通畅。保障365户群众交通出行，其中脱贫户127户318人。</t>
  </si>
  <si>
    <t>中池镇</t>
  </si>
  <si>
    <t>中池镇东沙河村道路水毁修复项目</t>
  </si>
  <si>
    <t>新建浆砌石护坎60m³，修复路面90㎡；修复便面桥1座。</t>
  </si>
  <si>
    <t>中池镇东沙河村</t>
  </si>
  <si>
    <t>项目带动，实现道路通畅。保障283户群众交通出行，其中脱贫户79户209人。</t>
  </si>
  <si>
    <t>中池镇西沙河村道路水毁修复项目</t>
  </si>
  <si>
    <t>新建浆砌石护坎300m³。</t>
  </si>
  <si>
    <t>中池镇西沙河村</t>
  </si>
  <si>
    <t>项目带动，实现道路通畅。保障334户群众交通出行，其中脱贫户118户281人。</t>
  </si>
  <si>
    <t>中池镇茨坪村道水毁修复项目</t>
  </si>
  <si>
    <t>新建浆砌石护坎1300m³，修复平板桥1座，涵洞5处。</t>
  </si>
  <si>
    <t>中池镇茨坪村</t>
  </si>
  <si>
    <t>项目带动，实现道路通畅。保障212户群众交通出行，其中脱贫户78户196人。</t>
  </si>
  <si>
    <t>中池镇茶里村道路水毁修复项目</t>
  </si>
  <si>
    <t>新建浆砌石挡坎380m³，修复铁索便民桥1座。</t>
  </si>
  <si>
    <t>中池镇茶里村</t>
  </si>
  <si>
    <t>项目带动，实现道路通畅。保障135户群众交通出行，其中脱贫户54户152人。</t>
  </si>
  <si>
    <t>中池镇青泥涧村道路水毁修复项目</t>
  </si>
  <si>
    <t>新建16处浆砌石护坎1200m³，涵管26处。</t>
  </si>
  <si>
    <t>中池镇青泥涧村</t>
  </si>
  <si>
    <t>项目带动，实现道路通畅。保障230户群众交通出行，其中脱贫户59户159人。</t>
  </si>
  <si>
    <t>中池镇民主村道路水毁修复项目</t>
  </si>
  <si>
    <t>新建浆砌石护坎435m³。</t>
  </si>
  <si>
    <t>中池镇民主村</t>
  </si>
  <si>
    <t>项目带动，实现道路通畅。保障317户群众交通出行，其中脱贫户98户239人。</t>
  </si>
  <si>
    <t>中池镇老湾村道路水毁修复项目</t>
  </si>
  <si>
    <t>新建浆砌石挡坎575m³，路面修复100㎡。</t>
  </si>
  <si>
    <t>中池镇老湾村</t>
  </si>
  <si>
    <t>项目带动，实现道路通畅。保障220户群众交通出行，其中脱贫户115户320人。</t>
  </si>
  <si>
    <t>中池镇筷子铺村道路水毁修复项目</t>
  </si>
  <si>
    <t>新建浆砌石挡坎1365m³，路面修复80㎡，修复涵洞2处。</t>
  </si>
  <si>
    <t>中池镇筷子铺村</t>
  </si>
  <si>
    <t>项目带动，实现道路通畅。保障320户群众交通出行，其中脱贫户88户224人。</t>
  </si>
  <si>
    <t>中池镇军民村道路水毁修复项目</t>
  </si>
  <si>
    <t>新建浆砌石护坎1004m³。</t>
  </si>
  <si>
    <t>中池镇军民村</t>
  </si>
  <si>
    <t>项目带动，实现道路通畅。保障459户群众交通出行，其中脱贫户210户583人。</t>
  </si>
  <si>
    <t>中池镇易地搬迁安置点配套设施水毁修复项目</t>
  </si>
  <si>
    <t>中池镇集中安置点排洪（水）渠修复400m；
青泥涧村集中安置点后方建排洪（水）渠90m，修复挡坎285m³；
西沙河村集中安置点排洪渠重建30米；
军民村集中安置点修复挡坎100m³。</t>
  </si>
  <si>
    <t>中池镇集镇社区
茶里村
青泥涧村
西沙河村
军民村</t>
  </si>
  <si>
    <t>为搬迁安置点群众提升良好的生活环境，扶持带动1200人就业，促进增收。受益102户，其中脱贫户102户298人。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</si>
</sst>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  <numFmt numFmtId="178" formatCode="0.00000000_ "/>
    <numFmt numFmtId="179" formatCode="0.000_ "/>
    <numFmt numFmtId="180" formatCode="0.0000_ "/>
    <numFmt numFmtId="181" formatCode="0.0_ 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12"/>
      <name val="仿宋_GB2312"/>
      <family val="3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8"/>
      <name val="宋体"/>
      <charset val="134"/>
    </font>
    <font>
      <sz val="10"/>
      <name val="黑体"/>
      <family val="3"/>
      <charset val="134"/>
    </font>
    <font>
      <b/>
      <sz val="10"/>
      <name val="宋体"/>
      <charset val="134"/>
    </font>
    <font>
      <b/>
      <sz val="9"/>
      <name val="仿宋_GB2312"/>
      <family val="3"/>
      <charset val="134"/>
    </font>
    <font>
      <b/>
      <sz val="9"/>
      <name val="宋体"/>
      <charset val="134"/>
    </font>
    <font>
      <sz val="9"/>
      <name val="仿宋_GB2312"/>
      <family val="3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7" fontId="7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1"/>
  <sheetViews>
    <sheetView tabSelected="1" zoomScale="85" zoomScaleNormal="85" zoomScaleSheetLayoutView="60" workbookViewId="0">
      <selection activeCell="B4" sqref="B4:B6"/>
    </sheetView>
  </sheetViews>
  <sheetFormatPr defaultColWidth="9" defaultRowHeight="14.25"/>
  <cols>
    <col min="1" max="1" width="4.375" style="5" customWidth="1"/>
    <col min="2" max="2" width="33.875" style="6" customWidth="1"/>
    <col min="3" max="3" width="29.25" style="6" customWidth="1"/>
    <col min="4" max="4" width="9" style="6" customWidth="1"/>
    <col min="5" max="5" width="27.75" style="6" customWidth="1"/>
    <col min="6" max="6" width="7.5" style="6" customWidth="1"/>
    <col min="7" max="7" width="8.25" style="7" customWidth="1"/>
    <col min="8" max="8" width="13.475" style="8" customWidth="1"/>
    <col min="9" max="9" width="15.725" style="9" customWidth="1"/>
    <col min="10" max="10" width="29.2" style="10" customWidth="1"/>
    <col min="11" max="12" width="9" style="6"/>
    <col min="13" max="13" width="12.875" style="11"/>
    <col min="14" max="16384" width="9" style="6"/>
  </cols>
  <sheetData>
    <row r="1" spans="1:10">
      <c r="A1" s="12" t="s">
        <v>0</v>
      </c>
      <c r="B1" s="13"/>
      <c r="C1" s="13"/>
      <c r="D1" s="13"/>
      <c r="E1" s="13"/>
      <c r="F1" s="13"/>
      <c r="G1" s="12"/>
      <c r="H1" s="14"/>
      <c r="I1" s="38"/>
      <c r="J1" s="12"/>
    </row>
    <row r="2" ht="24" spans="1:10">
      <c r="A2" s="15" t="s">
        <v>1</v>
      </c>
      <c r="B2" s="15"/>
      <c r="C2" s="15"/>
      <c r="D2" s="15"/>
      <c r="E2" s="15"/>
      <c r="F2" s="15"/>
      <c r="G2" s="15"/>
      <c r="H2" s="16"/>
      <c r="I2" s="39"/>
      <c r="J2" s="40"/>
    </row>
    <row r="3" spans="1:10">
      <c r="A3" s="17"/>
      <c r="B3" s="17"/>
      <c r="C3" s="18"/>
      <c r="D3" s="18"/>
      <c r="E3" s="18"/>
      <c r="F3" s="19"/>
      <c r="G3" s="20" t="s">
        <v>2</v>
      </c>
      <c r="H3" s="21"/>
      <c r="I3" s="39"/>
      <c r="J3" s="40"/>
    </row>
    <row r="4" spans="1:10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3" t="s">
        <v>8</v>
      </c>
      <c r="G4" s="23" t="s">
        <v>9</v>
      </c>
      <c r="H4" s="24" t="s">
        <v>10</v>
      </c>
      <c r="I4" s="41" t="s">
        <v>11</v>
      </c>
      <c r="J4" s="37" t="s">
        <v>12</v>
      </c>
    </row>
    <row r="5" spans="1:10">
      <c r="A5" s="22"/>
      <c r="B5" s="22"/>
      <c r="C5" s="22"/>
      <c r="D5" s="22"/>
      <c r="E5" s="22"/>
      <c r="F5" s="23"/>
      <c r="G5" s="23"/>
      <c r="H5" s="24"/>
      <c r="I5" s="41"/>
      <c r="J5" s="42"/>
    </row>
    <row r="6" spans="1:10">
      <c r="A6" s="22"/>
      <c r="B6" s="22"/>
      <c r="C6" s="22"/>
      <c r="D6" s="22"/>
      <c r="E6" s="22"/>
      <c r="F6" s="23"/>
      <c r="G6" s="23"/>
      <c r="H6" s="24"/>
      <c r="I6" s="41"/>
      <c r="J6" s="42"/>
    </row>
    <row r="7" s="1" customFormat="1" ht="24" customHeight="1" spans="1:13">
      <c r="A7" s="25" t="s">
        <v>13</v>
      </c>
      <c r="B7" s="25"/>
      <c r="C7" s="26">
        <f>C20+C49+C60+C76+C86+C101+C120+C130+C147+C149+C161</f>
        <v>143</v>
      </c>
      <c r="D7" s="27"/>
      <c r="E7" s="27"/>
      <c r="F7" s="27"/>
      <c r="G7" s="27"/>
      <c r="H7" s="28">
        <f>H20+H49+H60+H76+H86+H101+H120+H130+H147+H149+H161</f>
        <v>4814.41</v>
      </c>
      <c r="I7" s="43">
        <f>I20+I49+I60+I76+I86+I101+I120+I130+I147+I149+I161</f>
        <v>419.79957868</v>
      </c>
      <c r="J7" s="42"/>
      <c r="M7" s="44"/>
    </row>
    <row r="8" s="1" customFormat="1" ht="36" spans="1:13">
      <c r="A8" s="29">
        <v>1</v>
      </c>
      <c r="B8" s="30" t="s">
        <v>14</v>
      </c>
      <c r="C8" s="31" t="s">
        <v>15</v>
      </c>
      <c r="D8" s="30" t="s">
        <v>16</v>
      </c>
      <c r="E8" s="31" t="s">
        <v>17</v>
      </c>
      <c r="F8" s="30" t="s">
        <v>18</v>
      </c>
      <c r="G8" s="30" t="s">
        <v>19</v>
      </c>
      <c r="H8" s="32">
        <v>36</v>
      </c>
      <c r="I8" s="45">
        <v>3.6</v>
      </c>
      <c r="J8" s="46"/>
      <c r="M8" s="44"/>
    </row>
    <row r="9" s="1" customFormat="1" ht="24" spans="1:13">
      <c r="A9" s="29">
        <v>2</v>
      </c>
      <c r="B9" s="30" t="s">
        <v>20</v>
      </c>
      <c r="C9" s="31" t="s">
        <v>21</v>
      </c>
      <c r="D9" s="30" t="s">
        <v>16</v>
      </c>
      <c r="E9" s="31" t="s">
        <v>22</v>
      </c>
      <c r="F9" s="30" t="s">
        <v>18</v>
      </c>
      <c r="G9" s="30" t="s">
        <v>19</v>
      </c>
      <c r="H9" s="32">
        <v>9.6</v>
      </c>
      <c r="I9" s="45">
        <v>0.959999999999999</v>
      </c>
      <c r="J9" s="46"/>
      <c r="M9" s="44"/>
    </row>
    <row r="10" s="1" customFormat="1" ht="36" spans="1:13">
      <c r="A10" s="29">
        <v>3</v>
      </c>
      <c r="B10" s="30" t="s">
        <v>23</v>
      </c>
      <c r="C10" s="31" t="s">
        <v>24</v>
      </c>
      <c r="D10" s="30" t="s">
        <v>25</v>
      </c>
      <c r="E10" s="31" t="s">
        <v>26</v>
      </c>
      <c r="F10" s="30" t="s">
        <v>18</v>
      </c>
      <c r="G10" s="30" t="s">
        <v>19</v>
      </c>
      <c r="H10" s="32">
        <v>68</v>
      </c>
      <c r="I10" s="45">
        <v>7.2</v>
      </c>
      <c r="J10" s="46"/>
      <c r="M10" s="44"/>
    </row>
    <row r="11" s="1" customFormat="1" ht="36" spans="1:13">
      <c r="A11" s="29">
        <v>4</v>
      </c>
      <c r="B11" s="30" t="s">
        <v>27</v>
      </c>
      <c r="C11" s="31" t="s">
        <v>28</v>
      </c>
      <c r="D11" s="30" t="s">
        <v>25</v>
      </c>
      <c r="E11" s="31" t="s">
        <v>29</v>
      </c>
      <c r="F11" s="30" t="s">
        <v>18</v>
      </c>
      <c r="G11" s="30" t="s">
        <v>19</v>
      </c>
      <c r="H11" s="32">
        <v>72</v>
      </c>
      <c r="I11" s="45">
        <v>6.8</v>
      </c>
      <c r="J11" s="46"/>
      <c r="M11" s="44"/>
    </row>
    <row r="12" s="1" customFormat="1" ht="36" spans="1:13">
      <c r="A12" s="29">
        <v>5</v>
      </c>
      <c r="B12" s="30" t="s">
        <v>30</v>
      </c>
      <c r="C12" s="31" t="s">
        <v>31</v>
      </c>
      <c r="D12" s="30" t="s">
        <v>25</v>
      </c>
      <c r="E12" s="31" t="s">
        <v>32</v>
      </c>
      <c r="F12" s="30" t="s">
        <v>18</v>
      </c>
      <c r="G12" s="30" t="s">
        <v>19</v>
      </c>
      <c r="H12" s="32">
        <v>40</v>
      </c>
      <c r="I12" s="45">
        <v>4</v>
      </c>
      <c r="J12" s="46"/>
      <c r="M12" s="44"/>
    </row>
    <row r="13" s="1" customFormat="1" ht="48" spans="1:13">
      <c r="A13" s="29">
        <v>6</v>
      </c>
      <c r="B13" s="30" t="s">
        <v>33</v>
      </c>
      <c r="C13" s="31" t="s">
        <v>34</v>
      </c>
      <c r="D13" s="30" t="s">
        <v>35</v>
      </c>
      <c r="E13" s="31" t="s">
        <v>36</v>
      </c>
      <c r="F13" s="30" t="s">
        <v>18</v>
      </c>
      <c r="G13" s="30" t="s">
        <v>19</v>
      </c>
      <c r="H13" s="32">
        <v>33</v>
      </c>
      <c r="I13" s="45">
        <v>3.3</v>
      </c>
      <c r="J13" s="46"/>
      <c r="M13" s="44"/>
    </row>
    <row r="14" s="1" customFormat="1" ht="36" spans="1:13">
      <c r="A14" s="29">
        <v>7</v>
      </c>
      <c r="B14" s="30" t="s">
        <v>37</v>
      </c>
      <c r="C14" s="31" t="s">
        <v>38</v>
      </c>
      <c r="D14" s="30" t="s">
        <v>35</v>
      </c>
      <c r="E14" s="31" t="s">
        <v>39</v>
      </c>
      <c r="F14" s="30" t="s">
        <v>18</v>
      </c>
      <c r="G14" s="30" t="s">
        <v>19</v>
      </c>
      <c r="H14" s="32">
        <v>26.8</v>
      </c>
      <c r="I14" s="45">
        <v>2.68</v>
      </c>
      <c r="J14" s="46"/>
      <c r="M14" s="44"/>
    </row>
    <row r="15" s="1" customFormat="1" ht="36" spans="1:13">
      <c r="A15" s="29">
        <v>8</v>
      </c>
      <c r="B15" s="30" t="s">
        <v>40</v>
      </c>
      <c r="C15" s="31" t="s">
        <v>41</v>
      </c>
      <c r="D15" s="30" t="s">
        <v>42</v>
      </c>
      <c r="E15" s="31" t="s">
        <v>43</v>
      </c>
      <c r="F15" s="30" t="s">
        <v>18</v>
      </c>
      <c r="G15" s="30" t="s">
        <v>19</v>
      </c>
      <c r="H15" s="32">
        <v>58</v>
      </c>
      <c r="I15" s="45">
        <v>5.8</v>
      </c>
      <c r="J15" s="46"/>
      <c r="M15" s="44"/>
    </row>
    <row r="16" s="1" customFormat="1" ht="36" spans="1:13">
      <c r="A16" s="29">
        <v>9</v>
      </c>
      <c r="B16" s="30" t="s">
        <v>44</v>
      </c>
      <c r="C16" s="31" t="s">
        <v>45</v>
      </c>
      <c r="D16" s="30" t="s">
        <v>46</v>
      </c>
      <c r="E16" s="31" t="s">
        <v>47</v>
      </c>
      <c r="F16" s="30" t="s">
        <v>18</v>
      </c>
      <c r="G16" s="30" t="s">
        <v>19</v>
      </c>
      <c r="H16" s="32">
        <v>19</v>
      </c>
      <c r="I16" s="45">
        <v>1.9</v>
      </c>
      <c r="J16" s="46"/>
      <c r="M16" s="44"/>
    </row>
    <row r="17" s="1" customFormat="1" ht="36" spans="1:13">
      <c r="A17" s="29">
        <v>10</v>
      </c>
      <c r="B17" s="30" t="s">
        <v>48</v>
      </c>
      <c r="C17" s="31" t="s">
        <v>49</v>
      </c>
      <c r="D17" s="30" t="s">
        <v>50</v>
      </c>
      <c r="E17" s="31" t="s">
        <v>51</v>
      </c>
      <c r="F17" s="30" t="s">
        <v>18</v>
      </c>
      <c r="G17" s="30" t="s">
        <v>19</v>
      </c>
      <c r="H17" s="32">
        <v>71</v>
      </c>
      <c r="I17" s="45">
        <v>7.1</v>
      </c>
      <c r="J17" s="46"/>
      <c r="M17" s="44"/>
    </row>
    <row r="18" s="1" customFormat="1" ht="36" spans="1:13">
      <c r="A18" s="29">
        <v>11</v>
      </c>
      <c r="B18" s="30" t="s">
        <v>52</v>
      </c>
      <c r="C18" s="31" t="s">
        <v>53</v>
      </c>
      <c r="D18" s="30" t="s">
        <v>54</v>
      </c>
      <c r="E18" s="31" t="s">
        <v>55</v>
      </c>
      <c r="F18" s="30" t="s">
        <v>18</v>
      </c>
      <c r="G18" s="30" t="s">
        <v>19</v>
      </c>
      <c r="H18" s="32">
        <v>15</v>
      </c>
      <c r="I18" s="45">
        <v>1.5</v>
      </c>
      <c r="J18" s="46"/>
      <c r="M18" s="44"/>
    </row>
    <row r="19" s="1" customFormat="1" ht="36" spans="1:13">
      <c r="A19" s="29">
        <v>12</v>
      </c>
      <c r="B19" s="30" t="s">
        <v>56</v>
      </c>
      <c r="C19" s="31" t="s">
        <v>57</v>
      </c>
      <c r="D19" s="30" t="s">
        <v>54</v>
      </c>
      <c r="E19" s="31" t="s">
        <v>58</v>
      </c>
      <c r="F19" s="30" t="s">
        <v>18</v>
      </c>
      <c r="G19" s="30" t="s">
        <v>19</v>
      </c>
      <c r="H19" s="32">
        <v>23</v>
      </c>
      <c r="I19" s="45">
        <v>2.3</v>
      </c>
      <c r="J19" s="46"/>
      <c r="M19" s="44"/>
    </row>
    <row r="20" s="2" customFormat="1" ht="26" customHeight="1" spans="1:13">
      <c r="A20" s="33" t="s">
        <v>19</v>
      </c>
      <c r="B20" s="33"/>
      <c r="C20" s="34">
        <v>12</v>
      </c>
      <c r="D20" s="34"/>
      <c r="E20" s="34"/>
      <c r="F20" s="34"/>
      <c r="G20" s="34"/>
      <c r="H20" s="35">
        <v>471.4</v>
      </c>
      <c r="I20" s="47">
        <f>I8+I9+I10+I11+I12+I13+I14+I15+I16+I17+I18+I19</f>
        <v>47.14</v>
      </c>
      <c r="J20" s="48"/>
      <c r="M20" s="49"/>
    </row>
    <row r="21" s="2" customFormat="1" ht="30" customHeight="1" spans="1:13">
      <c r="A21" s="29">
        <v>13</v>
      </c>
      <c r="B21" s="30" t="s">
        <v>59</v>
      </c>
      <c r="C21" s="31" t="s">
        <v>60</v>
      </c>
      <c r="D21" s="30" t="s">
        <v>61</v>
      </c>
      <c r="E21" s="31" t="s">
        <v>62</v>
      </c>
      <c r="F21" s="36" t="s">
        <v>63</v>
      </c>
      <c r="G21" s="30" t="s">
        <v>64</v>
      </c>
      <c r="H21" s="32">
        <v>2.6</v>
      </c>
      <c r="I21" s="50">
        <v>0.26</v>
      </c>
      <c r="J21" s="48"/>
      <c r="L21" s="1"/>
      <c r="M21" s="49"/>
    </row>
    <row r="22" s="1" customFormat="1" ht="30" customHeight="1" spans="1:13">
      <c r="A22" s="29">
        <v>14</v>
      </c>
      <c r="B22" s="30" t="s">
        <v>65</v>
      </c>
      <c r="C22" s="31" t="s">
        <v>66</v>
      </c>
      <c r="D22" s="30" t="s">
        <v>67</v>
      </c>
      <c r="E22" s="31" t="s">
        <v>68</v>
      </c>
      <c r="F22" s="36" t="s">
        <v>69</v>
      </c>
      <c r="G22" s="30" t="s">
        <v>64</v>
      </c>
      <c r="H22" s="32">
        <v>24</v>
      </c>
      <c r="I22" s="45">
        <v>2.4</v>
      </c>
      <c r="J22" s="46"/>
      <c r="M22" s="44"/>
    </row>
    <row r="23" s="1" customFormat="1" ht="30" customHeight="1" spans="1:13">
      <c r="A23" s="29">
        <v>15</v>
      </c>
      <c r="B23" s="30" t="s">
        <v>70</v>
      </c>
      <c r="C23" s="31" t="s">
        <v>71</v>
      </c>
      <c r="D23" s="30" t="s">
        <v>72</v>
      </c>
      <c r="E23" s="31" t="s">
        <v>73</v>
      </c>
      <c r="F23" s="36" t="s">
        <v>69</v>
      </c>
      <c r="G23" s="30" t="s">
        <v>64</v>
      </c>
      <c r="H23" s="32">
        <v>36</v>
      </c>
      <c r="I23" s="45">
        <v>3.56</v>
      </c>
      <c r="J23" s="46"/>
      <c r="M23" s="44"/>
    </row>
    <row r="24" s="2" customFormat="1" ht="30" customHeight="1" spans="1:13">
      <c r="A24" s="29">
        <v>16</v>
      </c>
      <c r="B24" s="30" t="s">
        <v>74</v>
      </c>
      <c r="C24" s="31" t="s">
        <v>75</v>
      </c>
      <c r="D24" s="30" t="s">
        <v>76</v>
      </c>
      <c r="E24" s="31" t="s">
        <v>77</v>
      </c>
      <c r="F24" s="36" t="s">
        <v>69</v>
      </c>
      <c r="G24" s="30" t="s">
        <v>64</v>
      </c>
      <c r="H24" s="32">
        <v>65</v>
      </c>
      <c r="I24" s="50">
        <v>6.5</v>
      </c>
      <c r="J24" s="48"/>
      <c r="L24" s="1"/>
      <c r="M24" s="49"/>
    </row>
    <row r="25" s="1" customFormat="1" ht="30" customHeight="1" spans="1:13">
      <c r="A25" s="29">
        <v>17</v>
      </c>
      <c r="B25" s="30" t="s">
        <v>78</v>
      </c>
      <c r="C25" s="31" t="s">
        <v>79</v>
      </c>
      <c r="D25" s="36" t="s">
        <v>80</v>
      </c>
      <c r="E25" s="31" t="s">
        <v>81</v>
      </c>
      <c r="F25" s="36" t="s">
        <v>69</v>
      </c>
      <c r="G25" s="30" t="s">
        <v>64</v>
      </c>
      <c r="H25" s="32">
        <v>14</v>
      </c>
      <c r="I25" s="45">
        <v>1.4</v>
      </c>
      <c r="J25" s="46"/>
      <c r="M25" s="44"/>
    </row>
    <row r="26" s="1" customFormat="1" ht="30" customHeight="1" spans="1:13">
      <c r="A26" s="29">
        <v>18</v>
      </c>
      <c r="B26" s="30" t="s">
        <v>82</v>
      </c>
      <c r="C26" s="31" t="s">
        <v>83</v>
      </c>
      <c r="D26" s="30" t="s">
        <v>61</v>
      </c>
      <c r="E26" s="31" t="s">
        <v>84</v>
      </c>
      <c r="F26" s="36" t="s">
        <v>69</v>
      </c>
      <c r="G26" s="30" t="s">
        <v>64</v>
      </c>
      <c r="H26" s="32">
        <v>10.3</v>
      </c>
      <c r="I26" s="45">
        <v>1.03</v>
      </c>
      <c r="J26" s="46"/>
      <c r="M26" s="44"/>
    </row>
    <row r="27" s="1" customFormat="1" ht="30" customHeight="1" spans="1:13">
      <c r="A27" s="29">
        <v>19</v>
      </c>
      <c r="B27" s="30" t="s">
        <v>85</v>
      </c>
      <c r="C27" s="31" t="s">
        <v>86</v>
      </c>
      <c r="D27" s="30" t="s">
        <v>87</v>
      </c>
      <c r="E27" s="31" t="s">
        <v>88</v>
      </c>
      <c r="F27" s="36" t="s">
        <v>69</v>
      </c>
      <c r="G27" s="30" t="s">
        <v>64</v>
      </c>
      <c r="H27" s="32">
        <v>77</v>
      </c>
      <c r="I27" s="45">
        <v>7.7</v>
      </c>
      <c r="J27" s="46"/>
      <c r="M27" s="44"/>
    </row>
    <row r="28" s="1" customFormat="1" ht="30" customHeight="1" spans="1:13">
      <c r="A28" s="29">
        <v>20</v>
      </c>
      <c r="B28" s="30" t="s">
        <v>89</v>
      </c>
      <c r="C28" s="31" t="s">
        <v>90</v>
      </c>
      <c r="D28" s="30" t="s">
        <v>91</v>
      </c>
      <c r="E28" s="31" t="s">
        <v>92</v>
      </c>
      <c r="F28" s="36" t="s">
        <v>69</v>
      </c>
      <c r="G28" s="30" t="s">
        <v>64</v>
      </c>
      <c r="H28" s="32">
        <v>63</v>
      </c>
      <c r="I28" s="45">
        <v>6.3</v>
      </c>
      <c r="J28" s="46"/>
      <c r="M28" s="44"/>
    </row>
    <row r="29" s="1" customFormat="1" ht="30" customHeight="1" spans="1:13">
      <c r="A29" s="29">
        <v>21</v>
      </c>
      <c r="B29" s="30" t="s">
        <v>93</v>
      </c>
      <c r="C29" s="31" t="s">
        <v>94</v>
      </c>
      <c r="D29" s="30" t="s">
        <v>95</v>
      </c>
      <c r="E29" s="31" t="s">
        <v>96</v>
      </c>
      <c r="F29" s="36" t="s">
        <v>69</v>
      </c>
      <c r="G29" s="30" t="s">
        <v>64</v>
      </c>
      <c r="H29" s="32">
        <v>48</v>
      </c>
      <c r="I29" s="45">
        <v>4.8</v>
      </c>
      <c r="J29" s="46"/>
      <c r="M29" s="44"/>
    </row>
    <row r="30" s="2" customFormat="1" ht="30" customHeight="1" spans="1:13">
      <c r="A30" s="29">
        <v>22</v>
      </c>
      <c r="B30" s="30" t="s">
        <v>97</v>
      </c>
      <c r="C30" s="31" t="s">
        <v>98</v>
      </c>
      <c r="D30" s="30" t="s">
        <v>99</v>
      </c>
      <c r="E30" s="31" t="s">
        <v>100</v>
      </c>
      <c r="F30" s="36" t="s">
        <v>69</v>
      </c>
      <c r="G30" s="30" t="s">
        <v>64</v>
      </c>
      <c r="H30" s="32">
        <v>49</v>
      </c>
      <c r="I30" s="50">
        <v>4.9</v>
      </c>
      <c r="J30" s="48"/>
      <c r="L30" s="1"/>
      <c r="M30" s="49"/>
    </row>
    <row r="31" s="1" customFormat="1" ht="30" customHeight="1" spans="1:13">
      <c r="A31" s="29">
        <v>23</v>
      </c>
      <c r="B31" s="30" t="s">
        <v>101</v>
      </c>
      <c r="C31" s="31" t="s">
        <v>102</v>
      </c>
      <c r="D31" s="30" t="s">
        <v>103</v>
      </c>
      <c r="E31" s="31" t="s">
        <v>104</v>
      </c>
      <c r="F31" s="36" t="s">
        <v>69</v>
      </c>
      <c r="G31" s="30" t="s">
        <v>64</v>
      </c>
      <c r="H31" s="32">
        <v>55</v>
      </c>
      <c r="I31" s="45">
        <v>5.5</v>
      </c>
      <c r="J31" s="46"/>
      <c r="M31" s="44"/>
    </row>
    <row r="32" s="1" customFormat="1" ht="30" customHeight="1" spans="1:14">
      <c r="A32" s="29">
        <v>24</v>
      </c>
      <c r="B32" s="30" t="s">
        <v>105</v>
      </c>
      <c r="C32" s="31" t="s">
        <v>106</v>
      </c>
      <c r="D32" s="30" t="s">
        <v>107</v>
      </c>
      <c r="E32" s="31" t="s">
        <v>108</v>
      </c>
      <c r="F32" s="36" t="s">
        <v>69</v>
      </c>
      <c r="G32" s="30" t="s">
        <v>64</v>
      </c>
      <c r="H32" s="32">
        <v>46</v>
      </c>
      <c r="I32" s="45">
        <v>4.6</v>
      </c>
      <c r="J32" s="51"/>
      <c r="M32" s="44"/>
      <c r="N32" s="4"/>
    </row>
    <row r="33" s="2" customFormat="1" ht="30" customHeight="1" spans="1:14">
      <c r="A33" s="29">
        <v>25</v>
      </c>
      <c r="B33" s="30" t="s">
        <v>109</v>
      </c>
      <c r="C33" s="31" t="s">
        <v>110</v>
      </c>
      <c r="D33" s="30" t="s">
        <v>111</v>
      </c>
      <c r="E33" s="31" t="s">
        <v>112</v>
      </c>
      <c r="F33" s="36" t="s">
        <v>69</v>
      </c>
      <c r="G33" s="30" t="s">
        <v>64</v>
      </c>
      <c r="H33" s="32">
        <v>21</v>
      </c>
      <c r="I33" s="50">
        <v>-0.16</v>
      </c>
      <c r="J33" s="51"/>
      <c r="L33" s="1"/>
      <c r="M33" s="49"/>
      <c r="N33" s="4"/>
    </row>
    <row r="34" s="1" customFormat="1" ht="30" customHeight="1" spans="1:13">
      <c r="A34" s="29">
        <v>26</v>
      </c>
      <c r="B34" s="30" t="s">
        <v>113</v>
      </c>
      <c r="C34" s="31" t="s">
        <v>114</v>
      </c>
      <c r="D34" s="30" t="s">
        <v>115</v>
      </c>
      <c r="E34" s="31" t="s">
        <v>116</v>
      </c>
      <c r="F34" s="30" t="s">
        <v>69</v>
      </c>
      <c r="G34" s="30" t="s">
        <v>64</v>
      </c>
      <c r="H34" s="32">
        <v>30</v>
      </c>
      <c r="I34" s="45">
        <v>2.97</v>
      </c>
      <c r="J34" s="46"/>
      <c r="M34" s="44"/>
    </row>
    <row r="35" s="1" customFormat="1" ht="30" customHeight="1" spans="1:13">
      <c r="A35" s="29">
        <v>27</v>
      </c>
      <c r="B35" s="30" t="s">
        <v>117</v>
      </c>
      <c r="C35" s="31" t="s">
        <v>118</v>
      </c>
      <c r="D35" s="30" t="s">
        <v>119</v>
      </c>
      <c r="E35" s="31" t="s">
        <v>120</v>
      </c>
      <c r="F35" s="36" t="s">
        <v>69</v>
      </c>
      <c r="G35" s="30" t="s">
        <v>64</v>
      </c>
      <c r="H35" s="32">
        <v>93</v>
      </c>
      <c r="I35" s="45">
        <v>8.55</v>
      </c>
      <c r="J35" s="46"/>
      <c r="M35" s="44"/>
    </row>
    <row r="36" s="3" customFormat="1" ht="30" customHeight="1" spans="1:13">
      <c r="A36" s="29">
        <v>28</v>
      </c>
      <c r="B36" s="30" t="s">
        <v>121</v>
      </c>
      <c r="C36" s="30" t="s">
        <v>122</v>
      </c>
      <c r="D36" s="30" t="s">
        <v>123</v>
      </c>
      <c r="E36" s="30" t="s">
        <v>124</v>
      </c>
      <c r="F36" s="36" t="s">
        <v>69</v>
      </c>
      <c r="G36" s="30" t="s">
        <v>64</v>
      </c>
      <c r="H36" s="32">
        <v>62</v>
      </c>
      <c r="I36" s="50">
        <v>6.2</v>
      </c>
      <c r="J36" s="48"/>
      <c r="L36" s="1"/>
      <c r="M36" s="52"/>
    </row>
    <row r="37" s="2" customFormat="1" ht="30" customHeight="1" spans="1:13">
      <c r="A37" s="29">
        <v>29</v>
      </c>
      <c r="B37" s="30" t="s">
        <v>125</v>
      </c>
      <c r="C37" s="31" t="s">
        <v>126</v>
      </c>
      <c r="D37" s="30" t="s">
        <v>127</v>
      </c>
      <c r="E37" s="31" t="s">
        <v>128</v>
      </c>
      <c r="F37" s="36" t="s">
        <v>69</v>
      </c>
      <c r="G37" s="30" t="s">
        <v>64</v>
      </c>
      <c r="H37" s="32">
        <v>67</v>
      </c>
      <c r="I37" s="50">
        <v>6.7</v>
      </c>
      <c r="J37" s="48"/>
      <c r="L37" s="1"/>
      <c r="M37" s="49"/>
    </row>
    <row r="38" s="4" customFormat="1" ht="30" customHeight="1" spans="1:13">
      <c r="A38" s="29">
        <v>30</v>
      </c>
      <c r="B38" s="30" t="s">
        <v>129</v>
      </c>
      <c r="C38" s="31" t="s">
        <v>130</v>
      </c>
      <c r="D38" s="30" t="s">
        <v>131</v>
      </c>
      <c r="E38" s="31" t="s">
        <v>132</v>
      </c>
      <c r="F38" s="36" t="s">
        <v>69</v>
      </c>
      <c r="G38" s="30" t="s">
        <v>64</v>
      </c>
      <c r="H38" s="32">
        <v>84</v>
      </c>
      <c r="I38" s="45">
        <v>8.40000000000001</v>
      </c>
      <c r="J38" s="46"/>
      <c r="L38" s="1"/>
      <c r="M38" s="53"/>
    </row>
    <row r="39" s="4" customFormat="1" ht="30" customHeight="1" spans="1:13">
      <c r="A39" s="29">
        <v>31</v>
      </c>
      <c r="B39" s="30" t="s">
        <v>133</v>
      </c>
      <c r="C39" s="31" t="s">
        <v>134</v>
      </c>
      <c r="D39" s="30" t="s">
        <v>135</v>
      </c>
      <c r="E39" s="31" t="s">
        <v>136</v>
      </c>
      <c r="F39" s="36" t="s">
        <v>69</v>
      </c>
      <c r="G39" s="30" t="s">
        <v>64</v>
      </c>
      <c r="H39" s="32">
        <v>5</v>
      </c>
      <c r="I39" s="45">
        <v>0.49</v>
      </c>
      <c r="J39" s="46"/>
      <c r="L39" s="1"/>
      <c r="M39" s="53"/>
    </row>
    <row r="40" s="4" customFormat="1" ht="30" customHeight="1" spans="1:13">
      <c r="A40" s="29">
        <v>32</v>
      </c>
      <c r="B40" s="30" t="s">
        <v>137</v>
      </c>
      <c r="C40" s="31" t="s">
        <v>138</v>
      </c>
      <c r="D40" s="30" t="s">
        <v>139</v>
      </c>
      <c r="E40" s="31" t="s">
        <v>140</v>
      </c>
      <c r="F40" s="36" t="s">
        <v>69</v>
      </c>
      <c r="G40" s="30" t="s">
        <v>64</v>
      </c>
      <c r="H40" s="32">
        <v>25</v>
      </c>
      <c r="I40" s="45">
        <v>2.5</v>
      </c>
      <c r="J40" s="46"/>
      <c r="L40" s="1"/>
      <c r="M40" s="53"/>
    </row>
    <row r="41" s="2" customFormat="1" ht="30" customHeight="1" spans="1:13">
      <c r="A41" s="29">
        <v>33</v>
      </c>
      <c r="B41" s="30" t="s">
        <v>141</v>
      </c>
      <c r="C41" s="31" t="s">
        <v>142</v>
      </c>
      <c r="D41" s="30" t="s">
        <v>143</v>
      </c>
      <c r="E41" s="31" t="s">
        <v>144</v>
      </c>
      <c r="F41" s="36" t="s">
        <v>69</v>
      </c>
      <c r="G41" s="30" t="s">
        <v>64</v>
      </c>
      <c r="H41" s="32">
        <v>20</v>
      </c>
      <c r="I41" s="50">
        <v>2</v>
      </c>
      <c r="J41" s="48"/>
      <c r="L41" s="1"/>
      <c r="M41" s="49"/>
    </row>
    <row r="42" s="1" customFormat="1" ht="30" customHeight="1" spans="1:13">
      <c r="A42" s="29">
        <v>34</v>
      </c>
      <c r="B42" s="30" t="s">
        <v>145</v>
      </c>
      <c r="C42" s="31" t="s">
        <v>146</v>
      </c>
      <c r="D42" s="30" t="s">
        <v>147</v>
      </c>
      <c r="E42" s="31" t="s">
        <v>148</v>
      </c>
      <c r="F42" s="36" t="s">
        <v>69</v>
      </c>
      <c r="G42" s="30" t="s">
        <v>64</v>
      </c>
      <c r="H42" s="32">
        <v>30</v>
      </c>
      <c r="I42" s="45">
        <v>3</v>
      </c>
      <c r="J42" s="46"/>
      <c r="M42" s="44"/>
    </row>
    <row r="43" s="1" customFormat="1" ht="30" customHeight="1" spans="1:13">
      <c r="A43" s="29">
        <v>35</v>
      </c>
      <c r="B43" s="30" t="s">
        <v>149</v>
      </c>
      <c r="C43" s="31" t="s">
        <v>150</v>
      </c>
      <c r="D43" s="30" t="s">
        <v>103</v>
      </c>
      <c r="E43" s="31" t="s">
        <v>151</v>
      </c>
      <c r="F43" s="36" t="s">
        <v>69</v>
      </c>
      <c r="G43" s="30" t="s">
        <v>64</v>
      </c>
      <c r="H43" s="32">
        <v>1.5</v>
      </c>
      <c r="I43" s="45">
        <v>0.15</v>
      </c>
      <c r="J43" s="46"/>
      <c r="M43" s="44"/>
    </row>
    <row r="44" s="1" customFormat="1" ht="30" customHeight="1" spans="1:13">
      <c r="A44" s="29">
        <v>36</v>
      </c>
      <c r="B44" s="30" t="s">
        <v>152</v>
      </c>
      <c r="C44" s="31" t="s">
        <v>150</v>
      </c>
      <c r="D44" s="30" t="s">
        <v>64</v>
      </c>
      <c r="E44" s="31" t="s">
        <v>153</v>
      </c>
      <c r="F44" s="36" t="s">
        <v>69</v>
      </c>
      <c r="G44" s="30" t="s">
        <v>64</v>
      </c>
      <c r="H44" s="32">
        <v>1</v>
      </c>
      <c r="I44" s="45">
        <v>0.1</v>
      </c>
      <c r="J44" s="46"/>
      <c r="M44" s="44"/>
    </row>
    <row r="45" s="1" customFormat="1" ht="30" customHeight="1" spans="1:13">
      <c r="A45" s="29">
        <v>37</v>
      </c>
      <c r="B45" s="30" t="s">
        <v>154</v>
      </c>
      <c r="C45" s="31" t="s">
        <v>155</v>
      </c>
      <c r="D45" s="30" t="s">
        <v>99</v>
      </c>
      <c r="E45" s="31" t="s">
        <v>100</v>
      </c>
      <c r="F45" s="36" t="s">
        <v>69</v>
      </c>
      <c r="G45" s="30" t="s">
        <v>64</v>
      </c>
      <c r="H45" s="32">
        <v>23</v>
      </c>
      <c r="I45" s="45">
        <v>2.3</v>
      </c>
      <c r="J45" s="46"/>
      <c r="M45" s="44"/>
    </row>
    <row r="46" s="1" customFormat="1" ht="30" customHeight="1" spans="1:13">
      <c r="A46" s="29">
        <v>38</v>
      </c>
      <c r="B46" s="30" t="s">
        <v>156</v>
      </c>
      <c r="C46" s="31" t="s">
        <v>150</v>
      </c>
      <c r="D46" s="30" t="s">
        <v>119</v>
      </c>
      <c r="E46" s="31" t="s">
        <v>157</v>
      </c>
      <c r="F46" s="36" t="s">
        <v>69</v>
      </c>
      <c r="G46" s="30" t="s">
        <v>64</v>
      </c>
      <c r="H46" s="32">
        <v>1.4</v>
      </c>
      <c r="I46" s="45">
        <v>0.14</v>
      </c>
      <c r="J46" s="46"/>
      <c r="M46" s="44"/>
    </row>
    <row r="47" s="1" customFormat="1" ht="30" customHeight="1" spans="1:13">
      <c r="A47" s="29">
        <v>39</v>
      </c>
      <c r="B47" s="30" t="s">
        <v>158</v>
      </c>
      <c r="C47" s="31" t="s">
        <v>150</v>
      </c>
      <c r="D47" s="30" t="s">
        <v>159</v>
      </c>
      <c r="E47" s="31" t="s">
        <v>160</v>
      </c>
      <c r="F47" s="36" t="s">
        <v>69</v>
      </c>
      <c r="G47" s="30" t="s">
        <v>64</v>
      </c>
      <c r="H47" s="32">
        <v>42</v>
      </c>
      <c r="I47" s="45">
        <v>4.2</v>
      </c>
      <c r="J47" s="46"/>
      <c r="M47" s="44"/>
    </row>
    <row r="48" s="1" customFormat="1" ht="30" customHeight="1" spans="1:13">
      <c r="A48" s="29">
        <v>40</v>
      </c>
      <c r="B48" s="30" t="s">
        <v>161</v>
      </c>
      <c r="C48" s="31" t="s">
        <v>150</v>
      </c>
      <c r="D48" s="30" t="s">
        <v>159</v>
      </c>
      <c r="E48" s="31" t="s">
        <v>162</v>
      </c>
      <c r="F48" s="36" t="s">
        <v>69</v>
      </c>
      <c r="G48" s="30" t="s">
        <v>64</v>
      </c>
      <c r="H48" s="32">
        <v>17</v>
      </c>
      <c r="I48" s="45">
        <v>1.7</v>
      </c>
      <c r="J48" s="46"/>
      <c r="M48" s="44"/>
    </row>
    <row r="49" s="1" customFormat="1" ht="35" customHeight="1" spans="1:13">
      <c r="A49" s="37" t="s">
        <v>64</v>
      </c>
      <c r="B49" s="37"/>
      <c r="C49" s="34">
        <v>28</v>
      </c>
      <c r="D49" s="34"/>
      <c r="E49" s="34"/>
      <c r="F49" s="34"/>
      <c r="G49" s="34"/>
      <c r="H49" s="35">
        <v>1012.8</v>
      </c>
      <c r="I49" s="54">
        <f>I21+I22+I23+I2+I24+I25+I26+I27+I28+I29+I30+I31+I32+I33+I34+I35+I36+I37+I38+I39+I40+I41+I42+I43+I44+I45+I46+I47+I48</f>
        <v>98.19</v>
      </c>
      <c r="J49" s="46"/>
      <c r="M49" s="44"/>
    </row>
    <row r="50" s="1" customFormat="1" ht="60" spans="1:13">
      <c r="A50" s="29">
        <v>41</v>
      </c>
      <c r="B50" s="30" t="s">
        <v>163</v>
      </c>
      <c r="C50" s="31" t="s">
        <v>164</v>
      </c>
      <c r="D50" s="30" t="s">
        <v>165</v>
      </c>
      <c r="E50" s="31" t="s">
        <v>166</v>
      </c>
      <c r="F50" s="36" t="s">
        <v>18</v>
      </c>
      <c r="G50" s="30" t="s">
        <v>167</v>
      </c>
      <c r="H50" s="32">
        <v>72</v>
      </c>
      <c r="I50" s="45">
        <v>7.2</v>
      </c>
      <c r="J50" s="46"/>
      <c r="M50" s="44"/>
    </row>
    <row r="51" s="1" customFormat="1" ht="48" spans="1:13">
      <c r="A51" s="29">
        <v>42</v>
      </c>
      <c r="B51" s="30" t="s">
        <v>168</v>
      </c>
      <c r="C51" s="31" t="s">
        <v>169</v>
      </c>
      <c r="D51" s="30" t="s">
        <v>170</v>
      </c>
      <c r="E51" s="31" t="s">
        <v>171</v>
      </c>
      <c r="F51" s="36" t="s">
        <v>18</v>
      </c>
      <c r="G51" s="30" t="s">
        <v>167</v>
      </c>
      <c r="H51" s="32">
        <v>19</v>
      </c>
      <c r="I51" s="45">
        <v>1.56</v>
      </c>
      <c r="J51" s="46"/>
      <c r="M51" s="44"/>
    </row>
    <row r="52" s="2" customFormat="1" ht="36" spans="1:13">
      <c r="A52" s="29">
        <v>43</v>
      </c>
      <c r="B52" s="30" t="s">
        <v>172</v>
      </c>
      <c r="C52" s="31" t="s">
        <v>173</v>
      </c>
      <c r="D52" s="30" t="s">
        <v>174</v>
      </c>
      <c r="E52" s="31" t="s">
        <v>175</v>
      </c>
      <c r="F52" s="36" t="s">
        <v>18</v>
      </c>
      <c r="G52" s="30" t="s">
        <v>167</v>
      </c>
      <c r="H52" s="32">
        <v>40</v>
      </c>
      <c r="I52" s="50">
        <v>2.52</v>
      </c>
      <c r="J52" s="48"/>
      <c r="L52" s="1"/>
      <c r="M52" s="49"/>
    </row>
    <row r="53" s="4" customFormat="1" ht="36" spans="1:13">
      <c r="A53" s="29">
        <v>44</v>
      </c>
      <c r="B53" s="30" t="s">
        <v>176</v>
      </c>
      <c r="C53" s="31" t="s">
        <v>177</v>
      </c>
      <c r="D53" s="30" t="s">
        <v>178</v>
      </c>
      <c r="E53" s="31" t="s">
        <v>179</v>
      </c>
      <c r="F53" s="36" t="s">
        <v>18</v>
      </c>
      <c r="G53" s="30" t="s">
        <v>167</v>
      </c>
      <c r="H53" s="32">
        <v>55</v>
      </c>
      <c r="I53" s="45">
        <v>5.22</v>
      </c>
      <c r="J53" s="46"/>
      <c r="L53" s="1"/>
      <c r="M53" s="53"/>
    </row>
    <row r="54" s="2" customFormat="1" ht="36" spans="1:13">
      <c r="A54" s="29">
        <v>45</v>
      </c>
      <c r="B54" s="30" t="s">
        <v>180</v>
      </c>
      <c r="C54" s="31" t="s">
        <v>181</v>
      </c>
      <c r="D54" s="30" t="s">
        <v>182</v>
      </c>
      <c r="E54" s="31" t="s">
        <v>183</v>
      </c>
      <c r="F54" s="36" t="s">
        <v>18</v>
      </c>
      <c r="G54" s="30" t="s">
        <v>167</v>
      </c>
      <c r="H54" s="32">
        <v>7.5</v>
      </c>
      <c r="I54" s="50">
        <v>0.75</v>
      </c>
      <c r="J54" s="48"/>
      <c r="L54" s="1"/>
      <c r="M54" s="49"/>
    </row>
    <row r="55" s="4" customFormat="1" ht="48" spans="1:13">
      <c r="A55" s="29">
        <v>46</v>
      </c>
      <c r="B55" s="30" t="s">
        <v>184</v>
      </c>
      <c r="C55" s="31" t="s">
        <v>185</v>
      </c>
      <c r="D55" s="30" t="s">
        <v>186</v>
      </c>
      <c r="E55" s="31" t="s">
        <v>187</v>
      </c>
      <c r="F55" s="36" t="s">
        <v>18</v>
      </c>
      <c r="G55" s="30" t="s">
        <v>167</v>
      </c>
      <c r="H55" s="32">
        <v>57</v>
      </c>
      <c r="I55" s="45">
        <v>5.7</v>
      </c>
      <c r="J55" s="46"/>
      <c r="L55" s="1"/>
      <c r="M55" s="53"/>
    </row>
    <row r="56" s="4" customFormat="1" ht="48" spans="1:13">
      <c r="A56" s="29">
        <v>47</v>
      </c>
      <c r="B56" s="30" t="s">
        <v>188</v>
      </c>
      <c r="C56" s="31" t="s">
        <v>189</v>
      </c>
      <c r="D56" s="30" t="s">
        <v>190</v>
      </c>
      <c r="E56" s="31" t="s">
        <v>191</v>
      </c>
      <c r="F56" s="36" t="s">
        <v>18</v>
      </c>
      <c r="G56" s="30" t="s">
        <v>167</v>
      </c>
      <c r="H56" s="32">
        <v>37</v>
      </c>
      <c r="I56" s="45">
        <v>3.7</v>
      </c>
      <c r="J56" s="46"/>
      <c r="L56" s="1"/>
      <c r="M56" s="53"/>
    </row>
    <row r="57" s="4" customFormat="1" ht="48" spans="1:13">
      <c r="A57" s="29">
        <v>48</v>
      </c>
      <c r="B57" s="30" t="s">
        <v>192</v>
      </c>
      <c r="C57" s="31" t="s">
        <v>193</v>
      </c>
      <c r="D57" s="30" t="s">
        <v>194</v>
      </c>
      <c r="E57" s="31" t="s">
        <v>195</v>
      </c>
      <c r="F57" s="36" t="s">
        <v>18</v>
      </c>
      <c r="G57" s="30" t="s">
        <v>167</v>
      </c>
      <c r="H57" s="32">
        <v>48</v>
      </c>
      <c r="I57" s="45">
        <v>4.8</v>
      </c>
      <c r="J57" s="46"/>
      <c r="L57" s="1"/>
      <c r="M57" s="53"/>
    </row>
    <row r="58" s="4" customFormat="1" ht="48" spans="1:13">
      <c r="A58" s="29">
        <v>49</v>
      </c>
      <c r="B58" s="30" t="s">
        <v>196</v>
      </c>
      <c r="C58" s="31" t="s">
        <v>197</v>
      </c>
      <c r="D58" s="30" t="s">
        <v>186</v>
      </c>
      <c r="E58" s="31" t="s">
        <v>198</v>
      </c>
      <c r="F58" s="36" t="s">
        <v>18</v>
      </c>
      <c r="G58" s="30" t="s">
        <v>167</v>
      </c>
      <c r="H58" s="32">
        <v>107</v>
      </c>
      <c r="I58" s="45">
        <v>10.7</v>
      </c>
      <c r="J58" s="46"/>
      <c r="L58" s="1"/>
      <c r="M58" s="53"/>
    </row>
    <row r="59" s="2" customFormat="1" ht="36" spans="1:13">
      <c r="A59" s="29">
        <v>50</v>
      </c>
      <c r="B59" s="30" t="s">
        <v>199</v>
      </c>
      <c r="C59" s="31" t="s">
        <v>200</v>
      </c>
      <c r="D59" s="30" t="s">
        <v>201</v>
      </c>
      <c r="E59" s="31" t="s">
        <v>202</v>
      </c>
      <c r="F59" s="36" t="s">
        <v>18</v>
      </c>
      <c r="G59" s="30" t="s">
        <v>167</v>
      </c>
      <c r="H59" s="32">
        <v>15</v>
      </c>
      <c r="I59" s="50">
        <v>1.5</v>
      </c>
      <c r="J59" s="48"/>
      <c r="L59" s="1"/>
      <c r="M59" s="49"/>
    </row>
    <row r="60" s="2" customFormat="1" ht="32" customHeight="1" spans="1:13">
      <c r="A60" s="37" t="s">
        <v>167</v>
      </c>
      <c r="B60" s="37"/>
      <c r="C60" s="34">
        <v>10</v>
      </c>
      <c r="D60" s="34"/>
      <c r="E60" s="34"/>
      <c r="F60" s="34"/>
      <c r="G60" s="34"/>
      <c r="H60" s="35">
        <v>457.5</v>
      </c>
      <c r="I60" s="47">
        <f>I50+I51+I52+I53+I54+I55+I56+I57+I58+I59</f>
        <v>43.65</v>
      </c>
      <c r="J60" s="48"/>
      <c r="M60" s="49"/>
    </row>
    <row r="61" s="4" customFormat="1" ht="36" spans="1:13">
      <c r="A61" s="29">
        <v>51</v>
      </c>
      <c r="B61" s="30" t="s">
        <v>203</v>
      </c>
      <c r="C61" s="31" t="s">
        <v>204</v>
      </c>
      <c r="D61" s="30" t="s">
        <v>205</v>
      </c>
      <c r="E61" s="31" t="s">
        <v>206</v>
      </c>
      <c r="F61" s="36" t="s">
        <v>18</v>
      </c>
      <c r="G61" s="30" t="s">
        <v>207</v>
      </c>
      <c r="H61" s="32">
        <v>6</v>
      </c>
      <c r="I61" s="45">
        <v>0.48</v>
      </c>
      <c r="J61" s="46"/>
      <c r="L61" s="1"/>
      <c r="M61" s="53"/>
    </row>
    <row r="62" s="4" customFormat="1" ht="36" spans="1:13">
      <c r="A62" s="29">
        <v>52</v>
      </c>
      <c r="B62" s="30" t="s">
        <v>208</v>
      </c>
      <c r="C62" s="31" t="s">
        <v>209</v>
      </c>
      <c r="D62" s="30" t="s">
        <v>210</v>
      </c>
      <c r="E62" s="31" t="s">
        <v>211</v>
      </c>
      <c r="F62" s="36" t="s">
        <v>18</v>
      </c>
      <c r="G62" s="30" t="s">
        <v>207</v>
      </c>
      <c r="H62" s="32">
        <v>7</v>
      </c>
      <c r="I62" s="45">
        <v>0.7</v>
      </c>
      <c r="J62" s="46"/>
      <c r="L62" s="1"/>
      <c r="M62" s="53"/>
    </row>
    <row r="63" s="2" customFormat="1" ht="36" spans="1:13">
      <c r="A63" s="29">
        <v>53</v>
      </c>
      <c r="B63" s="30" t="s">
        <v>212</v>
      </c>
      <c r="C63" s="31" t="s">
        <v>213</v>
      </c>
      <c r="D63" s="30" t="s">
        <v>214</v>
      </c>
      <c r="E63" s="31" t="s">
        <v>215</v>
      </c>
      <c r="F63" s="36" t="s">
        <v>18</v>
      </c>
      <c r="G63" s="30" t="s">
        <v>207</v>
      </c>
      <c r="H63" s="32">
        <v>16</v>
      </c>
      <c r="I63" s="50">
        <v>1.6</v>
      </c>
      <c r="J63" s="48"/>
      <c r="L63" s="1"/>
      <c r="M63" s="49"/>
    </row>
    <row r="64" s="4" customFormat="1" ht="36" spans="1:13">
      <c r="A64" s="29">
        <v>54</v>
      </c>
      <c r="B64" s="30" t="s">
        <v>216</v>
      </c>
      <c r="C64" s="31" t="s">
        <v>217</v>
      </c>
      <c r="D64" s="30" t="s">
        <v>214</v>
      </c>
      <c r="E64" s="31" t="s">
        <v>218</v>
      </c>
      <c r="F64" s="36" t="s">
        <v>18</v>
      </c>
      <c r="G64" s="30" t="s">
        <v>207</v>
      </c>
      <c r="H64" s="32">
        <v>8</v>
      </c>
      <c r="I64" s="45">
        <v>0.8</v>
      </c>
      <c r="J64" s="46"/>
      <c r="L64" s="1"/>
      <c r="M64" s="53"/>
    </row>
    <row r="65" s="4" customFormat="1" ht="36" spans="1:13">
      <c r="A65" s="29">
        <v>55</v>
      </c>
      <c r="B65" s="30" t="s">
        <v>219</v>
      </c>
      <c r="C65" s="31" t="s">
        <v>220</v>
      </c>
      <c r="D65" s="30" t="s">
        <v>221</v>
      </c>
      <c r="E65" s="31" t="s">
        <v>222</v>
      </c>
      <c r="F65" s="36" t="s">
        <v>18</v>
      </c>
      <c r="G65" s="30" t="s">
        <v>207</v>
      </c>
      <c r="H65" s="32">
        <v>41</v>
      </c>
      <c r="I65" s="45">
        <v>4.1</v>
      </c>
      <c r="J65" s="46"/>
      <c r="L65" s="1"/>
      <c r="M65" s="53"/>
    </row>
    <row r="66" s="4" customFormat="1" ht="36" spans="1:13">
      <c r="A66" s="29">
        <v>56</v>
      </c>
      <c r="B66" s="30" t="s">
        <v>223</v>
      </c>
      <c r="C66" s="31" t="s">
        <v>224</v>
      </c>
      <c r="D66" s="30" t="s">
        <v>225</v>
      </c>
      <c r="E66" s="31" t="s">
        <v>226</v>
      </c>
      <c r="F66" s="36" t="s">
        <v>18</v>
      </c>
      <c r="G66" s="30" t="s">
        <v>207</v>
      </c>
      <c r="H66" s="32">
        <v>11.6</v>
      </c>
      <c r="I66" s="45">
        <v>-3.26</v>
      </c>
      <c r="J66" s="51"/>
      <c r="L66" s="1"/>
      <c r="M66" s="53"/>
    </row>
    <row r="67" s="2" customFormat="1" ht="36" spans="1:13">
      <c r="A67" s="29">
        <v>57</v>
      </c>
      <c r="B67" s="30" t="s">
        <v>227</v>
      </c>
      <c r="C67" s="31" t="s">
        <v>228</v>
      </c>
      <c r="D67" s="30" t="s">
        <v>229</v>
      </c>
      <c r="E67" s="31" t="s">
        <v>230</v>
      </c>
      <c r="F67" s="36" t="s">
        <v>18</v>
      </c>
      <c r="G67" s="30" t="s">
        <v>207</v>
      </c>
      <c r="H67" s="32">
        <v>66</v>
      </c>
      <c r="I67" s="50">
        <v>6.6</v>
      </c>
      <c r="J67" s="48"/>
      <c r="L67" s="1"/>
      <c r="M67" s="49"/>
    </row>
    <row r="68" s="1" customFormat="1" ht="36" spans="1:13">
      <c r="A68" s="29">
        <v>58</v>
      </c>
      <c r="B68" s="30" t="s">
        <v>231</v>
      </c>
      <c r="C68" s="31" t="s">
        <v>232</v>
      </c>
      <c r="D68" s="30" t="s">
        <v>233</v>
      </c>
      <c r="E68" s="31" t="s">
        <v>234</v>
      </c>
      <c r="F68" s="36" t="s">
        <v>18</v>
      </c>
      <c r="G68" s="30" t="s">
        <v>207</v>
      </c>
      <c r="H68" s="32">
        <v>18</v>
      </c>
      <c r="I68" s="45">
        <v>1.8</v>
      </c>
      <c r="J68" s="46"/>
      <c r="M68" s="44"/>
    </row>
    <row r="69" s="1" customFormat="1" ht="36" spans="1:13">
      <c r="A69" s="29">
        <v>59</v>
      </c>
      <c r="B69" s="30" t="s">
        <v>235</v>
      </c>
      <c r="C69" s="31" t="s">
        <v>236</v>
      </c>
      <c r="D69" s="30" t="s">
        <v>237</v>
      </c>
      <c r="E69" s="31" t="s">
        <v>238</v>
      </c>
      <c r="F69" s="36" t="s">
        <v>18</v>
      </c>
      <c r="G69" s="30" t="s">
        <v>207</v>
      </c>
      <c r="H69" s="32">
        <v>5</v>
      </c>
      <c r="I69" s="45">
        <v>0.5</v>
      </c>
      <c r="J69" s="46"/>
      <c r="M69" s="44"/>
    </row>
    <row r="70" s="1" customFormat="1" ht="36" spans="1:13">
      <c r="A70" s="29">
        <v>60</v>
      </c>
      <c r="B70" s="30" t="s">
        <v>239</v>
      </c>
      <c r="C70" s="31" t="s">
        <v>240</v>
      </c>
      <c r="D70" s="30" t="s">
        <v>241</v>
      </c>
      <c r="E70" s="31" t="s">
        <v>242</v>
      </c>
      <c r="F70" s="36" t="s">
        <v>18</v>
      </c>
      <c r="G70" s="30" t="s">
        <v>207</v>
      </c>
      <c r="H70" s="32">
        <v>4</v>
      </c>
      <c r="I70" s="45">
        <v>0.4</v>
      </c>
      <c r="J70" s="46"/>
      <c r="M70" s="44"/>
    </row>
    <row r="71" s="2" customFormat="1" ht="48" spans="1:13">
      <c r="A71" s="29">
        <v>61</v>
      </c>
      <c r="B71" s="30" t="s">
        <v>243</v>
      </c>
      <c r="C71" s="31" t="s">
        <v>244</v>
      </c>
      <c r="D71" s="30" t="s">
        <v>245</v>
      </c>
      <c r="E71" s="31" t="s">
        <v>246</v>
      </c>
      <c r="F71" s="36" t="s">
        <v>18</v>
      </c>
      <c r="G71" s="30" t="s">
        <v>207</v>
      </c>
      <c r="H71" s="32">
        <v>36</v>
      </c>
      <c r="I71" s="50">
        <v>3.6</v>
      </c>
      <c r="J71" s="48"/>
      <c r="L71" s="1"/>
      <c r="M71" s="49"/>
    </row>
    <row r="72" s="1" customFormat="1" ht="36" spans="1:13">
      <c r="A72" s="29">
        <v>62</v>
      </c>
      <c r="B72" s="30" t="s">
        <v>247</v>
      </c>
      <c r="C72" s="31" t="s">
        <v>248</v>
      </c>
      <c r="D72" s="30" t="s">
        <v>249</v>
      </c>
      <c r="E72" s="31" t="s">
        <v>250</v>
      </c>
      <c r="F72" s="36" t="s">
        <v>18</v>
      </c>
      <c r="G72" s="30" t="s">
        <v>207</v>
      </c>
      <c r="H72" s="32">
        <v>23</v>
      </c>
      <c r="I72" s="45">
        <v>2.3</v>
      </c>
      <c r="J72" s="46"/>
      <c r="M72" s="44"/>
    </row>
    <row r="73" s="1" customFormat="1" ht="36" spans="1:14">
      <c r="A73" s="29">
        <v>63</v>
      </c>
      <c r="B73" s="30" t="s">
        <v>251</v>
      </c>
      <c r="C73" s="31" t="s">
        <v>252</v>
      </c>
      <c r="D73" s="30" t="s">
        <v>253</v>
      </c>
      <c r="E73" s="31" t="s">
        <v>254</v>
      </c>
      <c r="F73" s="36" t="s">
        <v>18</v>
      </c>
      <c r="G73" s="30" t="s">
        <v>207</v>
      </c>
      <c r="H73" s="32">
        <v>200</v>
      </c>
      <c r="I73" s="45">
        <v>20</v>
      </c>
      <c r="J73" s="51"/>
      <c r="M73" s="44"/>
      <c r="N73" s="4"/>
    </row>
    <row r="74" s="1" customFormat="1" ht="36" spans="1:14">
      <c r="A74" s="29">
        <v>64</v>
      </c>
      <c r="B74" s="30" t="s">
        <v>255</v>
      </c>
      <c r="C74" s="31" t="s">
        <v>256</v>
      </c>
      <c r="D74" s="30" t="s">
        <v>210</v>
      </c>
      <c r="E74" s="31" t="s">
        <v>257</v>
      </c>
      <c r="F74" s="36" t="s">
        <v>18</v>
      </c>
      <c r="G74" s="30" t="s">
        <v>207</v>
      </c>
      <c r="H74" s="32">
        <v>10</v>
      </c>
      <c r="I74" s="45">
        <v>-1.06</v>
      </c>
      <c r="J74" s="51"/>
      <c r="M74" s="44"/>
      <c r="N74" s="4"/>
    </row>
    <row r="75" s="1" customFormat="1" ht="48" spans="1:13">
      <c r="A75" s="29">
        <v>65</v>
      </c>
      <c r="B75" s="30" t="s">
        <v>258</v>
      </c>
      <c r="C75" s="31" t="s">
        <v>259</v>
      </c>
      <c r="D75" s="30" t="s">
        <v>245</v>
      </c>
      <c r="E75" s="31" t="s">
        <v>260</v>
      </c>
      <c r="F75" s="36" t="s">
        <v>18</v>
      </c>
      <c r="G75" s="30" t="s">
        <v>207</v>
      </c>
      <c r="H75" s="32">
        <v>10</v>
      </c>
      <c r="I75" s="45">
        <v>1</v>
      </c>
      <c r="J75" s="46"/>
      <c r="M75" s="44"/>
    </row>
    <row r="76" s="1" customFormat="1" ht="37" customHeight="1" spans="1:13">
      <c r="A76" s="37" t="s">
        <v>207</v>
      </c>
      <c r="B76" s="37"/>
      <c r="C76" s="55">
        <v>15</v>
      </c>
      <c r="D76" s="55"/>
      <c r="E76" s="55"/>
      <c r="F76" s="55"/>
      <c r="G76" s="55"/>
      <c r="H76" s="56">
        <v>461.6</v>
      </c>
      <c r="I76" s="54">
        <f>I61+I62+I63+I64+I65+I66+I67+I68+I69+I70+I71+I72+I73+I74+I75</f>
        <v>39.56</v>
      </c>
      <c r="J76" s="46"/>
      <c r="M76" s="44"/>
    </row>
    <row r="77" s="1" customFormat="1" ht="36" spans="1:13">
      <c r="A77" s="29">
        <v>66</v>
      </c>
      <c r="B77" s="30" t="s">
        <v>261</v>
      </c>
      <c r="C77" s="31" t="s">
        <v>262</v>
      </c>
      <c r="D77" s="30" t="s">
        <v>263</v>
      </c>
      <c r="E77" s="31" t="s">
        <v>264</v>
      </c>
      <c r="F77" s="36" t="s">
        <v>69</v>
      </c>
      <c r="G77" s="30" t="s">
        <v>265</v>
      </c>
      <c r="H77" s="32">
        <v>13</v>
      </c>
      <c r="I77" s="58">
        <v>1.3</v>
      </c>
      <c r="J77" s="46"/>
      <c r="M77" s="44"/>
    </row>
    <row r="78" s="1" customFormat="1" ht="60" spans="1:13">
      <c r="A78" s="29">
        <v>67</v>
      </c>
      <c r="B78" s="30" t="s">
        <v>266</v>
      </c>
      <c r="C78" s="31" t="s">
        <v>267</v>
      </c>
      <c r="D78" s="30" t="s">
        <v>268</v>
      </c>
      <c r="E78" s="31" t="s">
        <v>269</v>
      </c>
      <c r="F78" s="36" t="s">
        <v>69</v>
      </c>
      <c r="G78" s="30" t="s">
        <v>265</v>
      </c>
      <c r="H78" s="32">
        <v>18.08</v>
      </c>
      <c r="I78" s="58">
        <v>1.808</v>
      </c>
      <c r="J78" s="46"/>
      <c r="M78" s="44"/>
    </row>
    <row r="79" s="1" customFormat="1" ht="36" spans="1:13">
      <c r="A79" s="29">
        <v>68</v>
      </c>
      <c r="B79" s="30" t="s">
        <v>270</v>
      </c>
      <c r="C79" s="31" t="s">
        <v>271</v>
      </c>
      <c r="D79" s="30" t="s">
        <v>272</v>
      </c>
      <c r="E79" s="31" t="s">
        <v>273</v>
      </c>
      <c r="F79" s="36" t="s">
        <v>69</v>
      </c>
      <c r="G79" s="30" t="s">
        <v>265</v>
      </c>
      <c r="H79" s="32">
        <v>5.4</v>
      </c>
      <c r="I79" s="58">
        <v>0.54</v>
      </c>
      <c r="J79" s="46"/>
      <c r="M79" s="44"/>
    </row>
    <row r="80" s="1" customFormat="1" ht="36" spans="1:13">
      <c r="A80" s="29">
        <v>69</v>
      </c>
      <c r="B80" s="30" t="s">
        <v>274</v>
      </c>
      <c r="C80" s="31" t="s">
        <v>275</v>
      </c>
      <c r="D80" s="30" t="s">
        <v>276</v>
      </c>
      <c r="E80" s="31" t="s">
        <v>277</v>
      </c>
      <c r="F80" s="36" t="s">
        <v>69</v>
      </c>
      <c r="G80" s="30" t="s">
        <v>265</v>
      </c>
      <c r="H80" s="32">
        <v>6</v>
      </c>
      <c r="I80" s="58">
        <v>-0.73</v>
      </c>
      <c r="J80" s="51"/>
      <c r="M80" s="44"/>
    </row>
    <row r="81" s="1" customFormat="1" ht="48" spans="1:13">
      <c r="A81" s="29">
        <v>70</v>
      </c>
      <c r="B81" s="30" t="s">
        <v>278</v>
      </c>
      <c r="C81" s="31" t="s">
        <v>279</v>
      </c>
      <c r="D81" s="30" t="s">
        <v>280</v>
      </c>
      <c r="E81" s="31" t="s">
        <v>281</v>
      </c>
      <c r="F81" s="36" t="s">
        <v>69</v>
      </c>
      <c r="G81" s="30" t="s">
        <v>265</v>
      </c>
      <c r="H81" s="32">
        <v>115.2</v>
      </c>
      <c r="I81" s="58">
        <v>3.2</v>
      </c>
      <c r="J81" s="51"/>
      <c r="M81" s="44"/>
    </row>
    <row r="82" s="1" customFormat="1" ht="36" spans="1:13">
      <c r="A82" s="29">
        <v>71</v>
      </c>
      <c r="B82" s="30" t="s">
        <v>282</v>
      </c>
      <c r="C82" s="31" t="s">
        <v>283</v>
      </c>
      <c r="D82" s="30" t="s">
        <v>284</v>
      </c>
      <c r="E82" s="31" t="s">
        <v>285</v>
      </c>
      <c r="F82" s="36" t="s">
        <v>69</v>
      </c>
      <c r="G82" s="30" t="s">
        <v>265</v>
      </c>
      <c r="H82" s="32">
        <v>17.7</v>
      </c>
      <c r="I82" s="58">
        <v>1.77</v>
      </c>
      <c r="J82" s="51"/>
      <c r="M82" s="44"/>
    </row>
    <row r="83" s="1" customFormat="1" ht="36" spans="1:13">
      <c r="A83" s="29">
        <v>72</v>
      </c>
      <c r="B83" s="30" t="s">
        <v>286</v>
      </c>
      <c r="C83" s="31" t="s">
        <v>287</v>
      </c>
      <c r="D83" s="30" t="s">
        <v>288</v>
      </c>
      <c r="E83" s="31" t="s">
        <v>289</v>
      </c>
      <c r="F83" s="36" t="s">
        <v>69</v>
      </c>
      <c r="G83" s="30" t="s">
        <v>265</v>
      </c>
      <c r="H83" s="32">
        <v>24.6</v>
      </c>
      <c r="I83" s="58">
        <v>2.46</v>
      </c>
      <c r="J83" s="46"/>
      <c r="M83" s="44"/>
    </row>
    <row r="84" s="1" customFormat="1" ht="36" spans="1:13">
      <c r="A84" s="29">
        <v>73</v>
      </c>
      <c r="B84" s="30" t="s">
        <v>290</v>
      </c>
      <c r="C84" s="31" t="s">
        <v>291</v>
      </c>
      <c r="D84" s="30" t="s">
        <v>292</v>
      </c>
      <c r="E84" s="31" t="s">
        <v>293</v>
      </c>
      <c r="F84" s="36" t="s">
        <v>69</v>
      </c>
      <c r="G84" s="30" t="s">
        <v>265</v>
      </c>
      <c r="H84" s="32">
        <v>7.4</v>
      </c>
      <c r="I84" s="58">
        <v>0.74</v>
      </c>
      <c r="J84" s="51"/>
      <c r="M84" s="44"/>
    </row>
    <row r="85" s="1" customFormat="1" ht="36" spans="1:13">
      <c r="A85" s="29">
        <v>74</v>
      </c>
      <c r="B85" s="30" t="s">
        <v>294</v>
      </c>
      <c r="C85" s="31" t="s">
        <v>295</v>
      </c>
      <c r="D85" s="30" t="s">
        <v>296</v>
      </c>
      <c r="E85" s="31" t="s">
        <v>297</v>
      </c>
      <c r="F85" s="36" t="s">
        <v>69</v>
      </c>
      <c r="G85" s="30" t="s">
        <v>265</v>
      </c>
      <c r="H85" s="32">
        <v>14.6</v>
      </c>
      <c r="I85" s="58">
        <v>-3.74</v>
      </c>
      <c r="J85" s="46"/>
      <c r="M85" s="44"/>
    </row>
    <row r="86" s="1" customFormat="1" ht="37" customHeight="1" spans="1:13">
      <c r="A86" s="37" t="s">
        <v>265</v>
      </c>
      <c r="B86" s="37"/>
      <c r="C86" s="55">
        <v>9</v>
      </c>
      <c r="D86" s="55"/>
      <c r="E86" s="55"/>
      <c r="F86" s="55"/>
      <c r="G86" s="55"/>
      <c r="H86" s="56">
        <v>221.98</v>
      </c>
      <c r="I86" s="59">
        <f>I77+I78+I79+I80+I81+I82+I83+I84+I85</f>
        <v>7.348</v>
      </c>
      <c r="J86" s="46"/>
      <c r="M86" s="44"/>
    </row>
    <row r="87" ht="24" spans="1:12">
      <c r="A87" s="29">
        <v>75</v>
      </c>
      <c r="B87" s="30" t="s">
        <v>298</v>
      </c>
      <c r="C87" s="31" t="s">
        <v>299</v>
      </c>
      <c r="D87" s="30" t="s">
        <v>300</v>
      </c>
      <c r="E87" s="31" t="s">
        <v>301</v>
      </c>
      <c r="F87" s="36" t="s">
        <v>69</v>
      </c>
      <c r="G87" s="30" t="s">
        <v>302</v>
      </c>
      <c r="H87" s="32">
        <v>12.4</v>
      </c>
      <c r="I87" s="45">
        <v>1.11</v>
      </c>
      <c r="J87" s="46"/>
      <c r="L87" s="1"/>
    </row>
    <row r="88" customFormat="1" ht="36" spans="1:13">
      <c r="A88" s="29">
        <v>76</v>
      </c>
      <c r="B88" s="30" t="s">
        <v>303</v>
      </c>
      <c r="C88" s="31" t="s">
        <v>304</v>
      </c>
      <c r="D88" s="30" t="s">
        <v>305</v>
      </c>
      <c r="E88" s="31" t="s">
        <v>306</v>
      </c>
      <c r="F88" s="36" t="s">
        <v>69</v>
      </c>
      <c r="G88" s="30" t="s">
        <v>302</v>
      </c>
      <c r="H88" s="32">
        <v>14.4</v>
      </c>
      <c r="I88" s="60">
        <v>1.44</v>
      </c>
      <c r="J88" s="61"/>
      <c r="L88" s="1"/>
      <c r="M88" s="62"/>
    </row>
    <row r="89" customFormat="1" ht="36" spans="1:13">
      <c r="A89" s="29">
        <v>77</v>
      </c>
      <c r="B89" s="30" t="s">
        <v>307</v>
      </c>
      <c r="C89" s="31" t="s">
        <v>308</v>
      </c>
      <c r="D89" s="30" t="s">
        <v>309</v>
      </c>
      <c r="E89" s="31" t="s">
        <v>310</v>
      </c>
      <c r="F89" s="36" t="s">
        <v>69</v>
      </c>
      <c r="G89" s="30" t="s">
        <v>302</v>
      </c>
      <c r="H89" s="32">
        <v>26.4</v>
      </c>
      <c r="I89" s="60">
        <v>2.64</v>
      </c>
      <c r="J89" s="61"/>
      <c r="L89" s="1"/>
      <c r="M89" s="62"/>
    </row>
    <row r="90" customFormat="1" ht="24" spans="1:13">
      <c r="A90" s="29">
        <v>78</v>
      </c>
      <c r="B90" s="30" t="s">
        <v>311</v>
      </c>
      <c r="C90" s="31" t="s">
        <v>312</v>
      </c>
      <c r="D90" s="30" t="s">
        <v>313</v>
      </c>
      <c r="E90" s="31" t="s">
        <v>314</v>
      </c>
      <c r="F90" s="36" t="s">
        <v>69</v>
      </c>
      <c r="G90" s="30" t="s">
        <v>302</v>
      </c>
      <c r="H90" s="32">
        <v>13.2</v>
      </c>
      <c r="I90" s="60">
        <v>1.32</v>
      </c>
      <c r="J90" s="61"/>
      <c r="L90" s="1"/>
      <c r="M90" s="62"/>
    </row>
    <row r="91" customFormat="1" ht="24" spans="1:13">
      <c r="A91" s="29">
        <v>79</v>
      </c>
      <c r="B91" s="30" t="s">
        <v>315</v>
      </c>
      <c r="C91" s="31" t="s">
        <v>316</v>
      </c>
      <c r="D91" s="30" t="s">
        <v>317</v>
      </c>
      <c r="E91" s="31" t="s">
        <v>318</v>
      </c>
      <c r="F91" s="36" t="s">
        <v>69</v>
      </c>
      <c r="G91" s="30" t="s">
        <v>302</v>
      </c>
      <c r="H91" s="32">
        <v>2.8</v>
      </c>
      <c r="I91" s="60">
        <v>0.28</v>
      </c>
      <c r="J91" s="61"/>
      <c r="L91" s="1"/>
      <c r="M91" s="62"/>
    </row>
    <row r="92" customFormat="1" ht="24" spans="1:13">
      <c r="A92" s="29">
        <v>80</v>
      </c>
      <c r="B92" s="30" t="s">
        <v>319</v>
      </c>
      <c r="C92" s="31" t="s">
        <v>320</v>
      </c>
      <c r="D92" s="30" t="s">
        <v>317</v>
      </c>
      <c r="E92" s="31" t="s">
        <v>321</v>
      </c>
      <c r="F92" s="36" t="s">
        <v>69</v>
      </c>
      <c r="G92" s="30" t="s">
        <v>302</v>
      </c>
      <c r="H92" s="32">
        <v>6.3</v>
      </c>
      <c r="I92" s="60">
        <v>0.86</v>
      </c>
      <c r="J92" s="51"/>
      <c r="L92" s="1"/>
      <c r="M92" s="62"/>
    </row>
    <row r="93" customFormat="1" ht="24" spans="1:13">
      <c r="A93" s="29">
        <v>81</v>
      </c>
      <c r="B93" s="30" t="s">
        <v>322</v>
      </c>
      <c r="C93" s="31" t="s">
        <v>323</v>
      </c>
      <c r="D93" s="30" t="s">
        <v>324</v>
      </c>
      <c r="E93" s="31" t="s">
        <v>325</v>
      </c>
      <c r="F93" s="36" t="s">
        <v>69</v>
      </c>
      <c r="G93" s="30" t="s">
        <v>302</v>
      </c>
      <c r="H93" s="32">
        <v>6.5</v>
      </c>
      <c r="I93" s="51">
        <v>-0.86</v>
      </c>
      <c r="J93" s="63"/>
      <c r="L93" s="1"/>
      <c r="M93" s="62"/>
    </row>
    <row r="94" customFormat="1" ht="24" spans="1:13">
      <c r="A94" s="29">
        <v>82</v>
      </c>
      <c r="B94" s="30" t="s">
        <v>326</v>
      </c>
      <c r="C94" s="31" t="s">
        <v>327</v>
      </c>
      <c r="D94" s="30" t="s">
        <v>328</v>
      </c>
      <c r="E94" s="31" t="s">
        <v>329</v>
      </c>
      <c r="F94" s="36" t="s">
        <v>69</v>
      </c>
      <c r="G94" s="30" t="s">
        <v>302</v>
      </c>
      <c r="H94" s="32">
        <v>14.2</v>
      </c>
      <c r="I94" s="60">
        <v>0.890000000000001</v>
      </c>
      <c r="J94" s="61"/>
      <c r="L94" s="1"/>
      <c r="M94" s="62"/>
    </row>
    <row r="95" customFormat="1" ht="36" spans="1:13">
      <c r="A95" s="29">
        <v>83</v>
      </c>
      <c r="B95" s="30" t="s">
        <v>330</v>
      </c>
      <c r="C95" s="31" t="s">
        <v>331</v>
      </c>
      <c r="D95" s="30" t="s">
        <v>332</v>
      </c>
      <c r="E95" s="31" t="s">
        <v>333</v>
      </c>
      <c r="F95" s="36" t="s">
        <v>69</v>
      </c>
      <c r="G95" s="30" t="s">
        <v>302</v>
      </c>
      <c r="H95" s="32">
        <v>47.3</v>
      </c>
      <c r="I95" s="60">
        <v>1.82</v>
      </c>
      <c r="J95" s="61"/>
      <c r="L95" s="1"/>
      <c r="M95" s="62"/>
    </row>
    <row r="96" customFormat="1" ht="24" spans="1:13">
      <c r="A96" s="29">
        <v>84</v>
      </c>
      <c r="B96" s="30" t="s">
        <v>334</v>
      </c>
      <c r="C96" s="31" t="s">
        <v>335</v>
      </c>
      <c r="D96" s="30" t="s">
        <v>332</v>
      </c>
      <c r="E96" s="31" t="s">
        <v>336</v>
      </c>
      <c r="F96" s="36" t="s">
        <v>69</v>
      </c>
      <c r="G96" s="30" t="s">
        <v>302</v>
      </c>
      <c r="H96" s="32">
        <v>20.5</v>
      </c>
      <c r="I96" s="60">
        <v>1.35</v>
      </c>
      <c r="J96" s="61"/>
      <c r="L96" s="1"/>
      <c r="M96" s="62"/>
    </row>
    <row r="97" customFormat="1" ht="24" spans="1:13">
      <c r="A97" s="29">
        <v>85</v>
      </c>
      <c r="B97" s="30" t="s">
        <v>337</v>
      </c>
      <c r="C97" s="31" t="s">
        <v>338</v>
      </c>
      <c r="D97" s="30" t="s">
        <v>339</v>
      </c>
      <c r="E97" s="31" t="s">
        <v>340</v>
      </c>
      <c r="F97" s="36" t="s">
        <v>69</v>
      </c>
      <c r="G97" s="30" t="s">
        <v>302</v>
      </c>
      <c r="H97" s="32">
        <v>14</v>
      </c>
      <c r="I97" s="60">
        <v>1.4</v>
      </c>
      <c r="J97" s="61"/>
      <c r="L97" s="1"/>
      <c r="M97" s="62"/>
    </row>
    <row r="98" customFormat="1" ht="24" spans="1:13">
      <c r="A98" s="29">
        <v>86</v>
      </c>
      <c r="B98" s="30" t="s">
        <v>341</v>
      </c>
      <c r="C98" s="31" t="s">
        <v>342</v>
      </c>
      <c r="D98" s="30" t="s">
        <v>343</v>
      </c>
      <c r="E98" s="31" t="s">
        <v>344</v>
      </c>
      <c r="F98" s="36" t="s">
        <v>69</v>
      </c>
      <c r="G98" s="30" t="s">
        <v>302</v>
      </c>
      <c r="H98" s="32">
        <v>8.4</v>
      </c>
      <c r="I98" s="60">
        <v>0.840000000000001</v>
      </c>
      <c r="J98" s="61"/>
      <c r="L98" s="1"/>
      <c r="M98" s="62"/>
    </row>
    <row r="99" customFormat="1" ht="24" spans="1:13">
      <c r="A99" s="29">
        <v>87</v>
      </c>
      <c r="B99" s="30" t="s">
        <v>345</v>
      </c>
      <c r="C99" s="31" t="s">
        <v>346</v>
      </c>
      <c r="D99" s="30" t="s">
        <v>313</v>
      </c>
      <c r="E99" s="31" t="s">
        <v>347</v>
      </c>
      <c r="F99" s="36" t="s">
        <v>69</v>
      </c>
      <c r="G99" s="30" t="s">
        <v>302</v>
      </c>
      <c r="H99" s="32">
        <v>42</v>
      </c>
      <c r="I99" s="60">
        <v>4.2</v>
      </c>
      <c r="J99" s="61"/>
      <c r="L99" s="1"/>
      <c r="M99" s="62"/>
    </row>
    <row r="100" customFormat="1" ht="24" spans="1:13">
      <c r="A100" s="29">
        <v>88</v>
      </c>
      <c r="B100" s="30" t="s">
        <v>348</v>
      </c>
      <c r="C100" s="31" t="s">
        <v>349</v>
      </c>
      <c r="D100" s="30" t="s">
        <v>313</v>
      </c>
      <c r="E100" s="31" t="s">
        <v>350</v>
      </c>
      <c r="F100" s="36" t="s">
        <v>69</v>
      </c>
      <c r="G100" s="30" t="s">
        <v>302</v>
      </c>
      <c r="H100" s="32">
        <v>80</v>
      </c>
      <c r="I100" s="60">
        <v>8</v>
      </c>
      <c r="J100" s="61"/>
      <c r="L100" s="1"/>
      <c r="M100" s="62"/>
    </row>
    <row r="101" customFormat="1" ht="33" customHeight="1" spans="1:13">
      <c r="A101" s="37" t="s">
        <v>302</v>
      </c>
      <c r="B101" s="37"/>
      <c r="C101" s="34">
        <v>14</v>
      </c>
      <c r="D101" s="34"/>
      <c r="E101" s="34"/>
      <c r="F101" s="34"/>
      <c r="G101" s="34"/>
      <c r="H101" s="35">
        <v>308.4</v>
      </c>
      <c r="I101" s="64">
        <f>I87+I88+I89+I90+I91+I92+I93+I94+I95+I96+I97+I98+I99+I100</f>
        <v>25.29</v>
      </c>
      <c r="J101" s="61"/>
      <c r="M101" s="62"/>
    </row>
    <row r="102" customFormat="1" ht="24" spans="1:13">
      <c r="A102" s="29">
        <v>89</v>
      </c>
      <c r="B102" s="30" t="s">
        <v>351</v>
      </c>
      <c r="C102" s="31" t="s">
        <v>352</v>
      </c>
      <c r="D102" s="30" t="s">
        <v>353</v>
      </c>
      <c r="E102" s="31" t="s">
        <v>354</v>
      </c>
      <c r="F102" s="30" t="s">
        <v>63</v>
      </c>
      <c r="G102" s="30" t="s">
        <v>355</v>
      </c>
      <c r="H102" s="32">
        <v>5.97</v>
      </c>
      <c r="I102" s="65">
        <v>0.597</v>
      </c>
      <c r="J102" s="61"/>
      <c r="L102" s="1"/>
      <c r="M102" s="62"/>
    </row>
    <row r="103" s="2" customFormat="1" ht="36" spans="1:13">
      <c r="A103" s="29">
        <v>90</v>
      </c>
      <c r="B103" s="30" t="s">
        <v>356</v>
      </c>
      <c r="C103" s="31" t="s">
        <v>357</v>
      </c>
      <c r="D103" s="30" t="s">
        <v>358</v>
      </c>
      <c r="E103" s="31" t="s">
        <v>359</v>
      </c>
      <c r="F103" s="36" t="s">
        <v>69</v>
      </c>
      <c r="G103" s="30" t="s">
        <v>355</v>
      </c>
      <c r="H103" s="32">
        <v>79.7</v>
      </c>
      <c r="I103" s="66">
        <v>6.34999999999999</v>
      </c>
      <c r="J103" s="48"/>
      <c r="L103" s="1"/>
      <c r="M103" s="49"/>
    </row>
    <row r="104" ht="36" spans="1:12">
      <c r="A104" s="29">
        <v>91</v>
      </c>
      <c r="B104" s="30" t="s">
        <v>360</v>
      </c>
      <c r="C104" s="31" t="s">
        <v>361</v>
      </c>
      <c r="D104" s="30" t="s">
        <v>362</v>
      </c>
      <c r="E104" s="31" t="s">
        <v>363</v>
      </c>
      <c r="F104" s="36" t="s">
        <v>69</v>
      </c>
      <c r="G104" s="30" t="s">
        <v>355</v>
      </c>
      <c r="H104" s="32">
        <v>2.8</v>
      </c>
      <c r="I104" s="67">
        <v>0.28</v>
      </c>
      <c r="J104" s="46"/>
      <c r="L104" s="1"/>
    </row>
    <row r="105" ht="36" spans="1:12">
      <c r="A105" s="29">
        <v>92</v>
      </c>
      <c r="B105" s="30" t="s">
        <v>364</v>
      </c>
      <c r="C105" s="31" t="s">
        <v>365</v>
      </c>
      <c r="D105" s="30" t="s">
        <v>366</v>
      </c>
      <c r="E105" s="31" t="s">
        <v>367</v>
      </c>
      <c r="F105" s="36" t="s">
        <v>69</v>
      </c>
      <c r="G105" s="30" t="s">
        <v>355</v>
      </c>
      <c r="H105" s="32">
        <v>36.99</v>
      </c>
      <c r="I105" s="67">
        <v>3.699</v>
      </c>
      <c r="J105" s="46"/>
      <c r="L105" s="1"/>
    </row>
    <row r="106" ht="36" spans="1:12">
      <c r="A106" s="29">
        <v>93</v>
      </c>
      <c r="B106" s="30" t="s">
        <v>368</v>
      </c>
      <c r="C106" s="31" t="s">
        <v>369</v>
      </c>
      <c r="D106" s="30" t="s">
        <v>370</v>
      </c>
      <c r="E106" s="31" t="s">
        <v>371</v>
      </c>
      <c r="F106" s="36" t="s">
        <v>69</v>
      </c>
      <c r="G106" s="30" t="s">
        <v>355</v>
      </c>
      <c r="H106" s="32">
        <v>7.3</v>
      </c>
      <c r="I106" s="67">
        <v>0.73</v>
      </c>
      <c r="J106" s="46"/>
      <c r="L106" s="1"/>
    </row>
    <row r="107" ht="36" spans="1:12">
      <c r="A107" s="29">
        <v>94</v>
      </c>
      <c r="B107" s="30" t="s">
        <v>372</v>
      </c>
      <c r="C107" s="31" t="s">
        <v>373</v>
      </c>
      <c r="D107" s="30" t="s">
        <v>374</v>
      </c>
      <c r="E107" s="31" t="s">
        <v>375</v>
      </c>
      <c r="F107" s="36" t="s">
        <v>69</v>
      </c>
      <c r="G107" s="30" t="s">
        <v>355</v>
      </c>
      <c r="H107" s="32">
        <v>3.77</v>
      </c>
      <c r="I107" s="67">
        <v>0.377</v>
      </c>
      <c r="J107" s="46"/>
      <c r="L107" s="1"/>
    </row>
    <row r="108" ht="36" spans="1:12">
      <c r="A108" s="29">
        <v>95</v>
      </c>
      <c r="B108" s="30" t="s">
        <v>376</v>
      </c>
      <c r="C108" s="31" t="s">
        <v>377</v>
      </c>
      <c r="D108" s="30" t="s">
        <v>378</v>
      </c>
      <c r="E108" s="31" t="s">
        <v>379</v>
      </c>
      <c r="F108" s="36" t="s">
        <v>69</v>
      </c>
      <c r="G108" s="30" t="s">
        <v>355</v>
      </c>
      <c r="H108" s="32">
        <v>7.14</v>
      </c>
      <c r="I108" s="67">
        <v>0.614</v>
      </c>
      <c r="J108" s="46"/>
      <c r="L108" s="1"/>
    </row>
    <row r="109" ht="36" spans="1:12">
      <c r="A109" s="29">
        <v>96</v>
      </c>
      <c r="B109" s="30" t="s">
        <v>380</v>
      </c>
      <c r="C109" s="31" t="s">
        <v>381</v>
      </c>
      <c r="D109" s="30" t="s">
        <v>382</v>
      </c>
      <c r="E109" s="31" t="s">
        <v>383</v>
      </c>
      <c r="F109" s="36" t="s">
        <v>69</v>
      </c>
      <c r="G109" s="30" t="s">
        <v>355</v>
      </c>
      <c r="H109" s="32">
        <v>11.46</v>
      </c>
      <c r="I109" s="67">
        <v>1.146</v>
      </c>
      <c r="J109" s="46"/>
      <c r="L109" s="1"/>
    </row>
    <row r="110" ht="36" spans="1:12">
      <c r="A110" s="29">
        <v>97</v>
      </c>
      <c r="B110" s="30" t="s">
        <v>384</v>
      </c>
      <c r="C110" s="31" t="s">
        <v>385</v>
      </c>
      <c r="D110" s="30" t="s">
        <v>353</v>
      </c>
      <c r="E110" s="31" t="s">
        <v>386</v>
      </c>
      <c r="F110" s="36" t="s">
        <v>69</v>
      </c>
      <c r="G110" s="30" t="s">
        <v>355</v>
      </c>
      <c r="H110" s="32">
        <v>27.7</v>
      </c>
      <c r="I110" s="67">
        <v>1.44</v>
      </c>
      <c r="J110" s="46"/>
      <c r="L110" s="1"/>
    </row>
    <row r="111" ht="36" spans="1:12">
      <c r="A111" s="29">
        <v>98</v>
      </c>
      <c r="B111" s="30" t="s">
        <v>387</v>
      </c>
      <c r="C111" s="31" t="s">
        <v>388</v>
      </c>
      <c r="D111" s="30" t="s">
        <v>389</v>
      </c>
      <c r="E111" s="31" t="s">
        <v>390</v>
      </c>
      <c r="F111" s="36" t="s">
        <v>69</v>
      </c>
      <c r="G111" s="30" t="s">
        <v>355</v>
      </c>
      <c r="H111" s="32">
        <v>14.19</v>
      </c>
      <c r="I111" s="67">
        <v>1.299</v>
      </c>
      <c r="J111" s="46"/>
      <c r="L111" s="1"/>
    </row>
    <row r="112" ht="36" spans="1:12">
      <c r="A112" s="29">
        <v>99</v>
      </c>
      <c r="B112" s="30" t="s">
        <v>391</v>
      </c>
      <c r="C112" s="31" t="s">
        <v>392</v>
      </c>
      <c r="D112" s="30" t="s">
        <v>393</v>
      </c>
      <c r="E112" s="31" t="s">
        <v>394</v>
      </c>
      <c r="F112" s="36" t="s">
        <v>69</v>
      </c>
      <c r="G112" s="30" t="s">
        <v>355</v>
      </c>
      <c r="H112" s="32">
        <v>54.5</v>
      </c>
      <c r="I112" s="67">
        <v>3.08000000000001</v>
      </c>
      <c r="J112" s="46"/>
      <c r="L112" s="1"/>
    </row>
    <row r="113" ht="36" spans="1:12">
      <c r="A113" s="29">
        <v>100</v>
      </c>
      <c r="B113" s="30" t="s">
        <v>395</v>
      </c>
      <c r="C113" s="31" t="s">
        <v>396</v>
      </c>
      <c r="D113" s="30" t="s">
        <v>397</v>
      </c>
      <c r="E113" s="31" t="s">
        <v>398</v>
      </c>
      <c r="F113" s="36" t="s">
        <v>69</v>
      </c>
      <c r="G113" s="30" t="s">
        <v>355</v>
      </c>
      <c r="H113" s="32">
        <v>28.2</v>
      </c>
      <c r="I113" s="67">
        <v>2.09</v>
      </c>
      <c r="J113" s="46"/>
      <c r="L113" s="1"/>
    </row>
    <row r="114" ht="24" spans="1:12">
      <c r="A114" s="29">
        <v>101</v>
      </c>
      <c r="B114" s="30" t="s">
        <v>399</v>
      </c>
      <c r="C114" s="31" t="s">
        <v>400</v>
      </c>
      <c r="D114" s="30" t="s">
        <v>366</v>
      </c>
      <c r="E114" s="31" t="s">
        <v>401</v>
      </c>
      <c r="F114" s="36" t="s">
        <v>69</v>
      </c>
      <c r="G114" s="30" t="s">
        <v>355</v>
      </c>
      <c r="H114" s="32">
        <v>6.36</v>
      </c>
      <c r="I114" s="67">
        <v>0.636</v>
      </c>
      <c r="J114" s="46"/>
      <c r="L114" s="1"/>
    </row>
    <row r="115" ht="36" spans="1:12">
      <c r="A115" s="29">
        <v>102</v>
      </c>
      <c r="B115" s="30" t="s">
        <v>402</v>
      </c>
      <c r="C115" s="31" t="s">
        <v>403</v>
      </c>
      <c r="D115" s="30" t="s">
        <v>404</v>
      </c>
      <c r="E115" s="31" t="s">
        <v>405</v>
      </c>
      <c r="F115" s="36" t="s">
        <v>406</v>
      </c>
      <c r="G115" s="30" t="s">
        <v>355</v>
      </c>
      <c r="H115" s="32">
        <v>2.5</v>
      </c>
      <c r="I115" s="67">
        <v>0.25</v>
      </c>
      <c r="J115" s="46"/>
      <c r="L115" s="1"/>
    </row>
    <row r="116" ht="36" spans="1:12">
      <c r="A116" s="29">
        <v>103</v>
      </c>
      <c r="B116" s="30" t="s">
        <v>407</v>
      </c>
      <c r="C116" s="31" t="s">
        <v>408</v>
      </c>
      <c r="D116" s="30" t="s">
        <v>397</v>
      </c>
      <c r="E116" s="31" t="s">
        <v>409</v>
      </c>
      <c r="F116" s="36" t="s">
        <v>69</v>
      </c>
      <c r="G116" s="30" t="s">
        <v>355</v>
      </c>
      <c r="H116" s="32">
        <v>11.9</v>
      </c>
      <c r="I116" s="67">
        <v>-0.15</v>
      </c>
      <c r="J116" s="51"/>
      <c r="L116" s="1"/>
    </row>
    <row r="117" ht="36" spans="1:12">
      <c r="A117" s="29">
        <v>104</v>
      </c>
      <c r="B117" s="30" t="s">
        <v>410</v>
      </c>
      <c r="C117" s="31" t="s">
        <v>408</v>
      </c>
      <c r="D117" s="30" t="s">
        <v>411</v>
      </c>
      <c r="E117" s="31" t="s">
        <v>412</v>
      </c>
      <c r="F117" s="36" t="s">
        <v>69</v>
      </c>
      <c r="G117" s="30" t="s">
        <v>355</v>
      </c>
      <c r="H117" s="32">
        <v>6.8</v>
      </c>
      <c r="I117" s="67">
        <v>-0.66</v>
      </c>
      <c r="J117" s="51"/>
      <c r="L117" s="1"/>
    </row>
    <row r="118" ht="36" spans="1:12">
      <c r="A118" s="29">
        <v>105</v>
      </c>
      <c r="B118" s="30" t="s">
        <v>413</v>
      </c>
      <c r="C118" s="31" t="s">
        <v>408</v>
      </c>
      <c r="D118" s="30" t="s">
        <v>353</v>
      </c>
      <c r="E118" s="31" t="s">
        <v>414</v>
      </c>
      <c r="F118" s="36" t="s">
        <v>69</v>
      </c>
      <c r="G118" s="30" t="s">
        <v>355</v>
      </c>
      <c r="H118" s="32">
        <v>4.78</v>
      </c>
      <c r="I118" s="67">
        <v>0.248</v>
      </c>
      <c r="J118" s="46"/>
      <c r="L118" s="1"/>
    </row>
    <row r="119" ht="36" spans="1:12">
      <c r="A119" s="29">
        <v>106</v>
      </c>
      <c r="B119" s="30" t="s">
        <v>415</v>
      </c>
      <c r="C119" s="31" t="s">
        <v>408</v>
      </c>
      <c r="D119" s="30" t="s">
        <v>397</v>
      </c>
      <c r="E119" s="31" t="s">
        <v>416</v>
      </c>
      <c r="F119" s="36" t="s">
        <v>69</v>
      </c>
      <c r="G119" s="30" t="s">
        <v>355</v>
      </c>
      <c r="H119" s="32">
        <v>38.17</v>
      </c>
      <c r="I119" s="67">
        <v>2.787</v>
      </c>
      <c r="J119" s="51"/>
      <c r="L119" s="1"/>
    </row>
    <row r="120" ht="39" customHeight="1" spans="1:10">
      <c r="A120" s="37" t="s">
        <v>417</v>
      </c>
      <c r="B120" s="37"/>
      <c r="C120" s="42">
        <v>18</v>
      </c>
      <c r="D120" s="42"/>
      <c r="E120" s="42"/>
      <c r="F120" s="42"/>
      <c r="G120" s="42"/>
      <c r="H120" s="54">
        <v>350.23</v>
      </c>
      <c r="I120" s="68">
        <f>I102+I103+I104+I105+I106+I107+I108+I109+I110+I111+I112+I113+I114+I115+I116+I117+I118+I119</f>
        <v>24.813</v>
      </c>
      <c r="J120" s="46"/>
    </row>
    <row r="121" ht="24" spans="1:12">
      <c r="A121" s="29">
        <v>107</v>
      </c>
      <c r="B121" s="30" t="s">
        <v>418</v>
      </c>
      <c r="C121" s="31" t="s">
        <v>419</v>
      </c>
      <c r="D121" s="30" t="s">
        <v>420</v>
      </c>
      <c r="E121" s="31" t="s">
        <v>421</v>
      </c>
      <c r="F121" s="36" t="s">
        <v>63</v>
      </c>
      <c r="G121" s="30" t="s">
        <v>422</v>
      </c>
      <c r="H121" s="32">
        <v>50</v>
      </c>
      <c r="I121" s="69">
        <v>0</v>
      </c>
      <c r="J121" s="46"/>
      <c r="L121" s="1"/>
    </row>
    <row r="122" ht="24" spans="1:12">
      <c r="A122" s="29">
        <v>108</v>
      </c>
      <c r="B122" s="30" t="s">
        <v>423</v>
      </c>
      <c r="C122" s="31" t="s">
        <v>424</v>
      </c>
      <c r="D122" s="30" t="s">
        <v>425</v>
      </c>
      <c r="E122" s="31" t="s">
        <v>426</v>
      </c>
      <c r="F122" s="30" t="s">
        <v>69</v>
      </c>
      <c r="G122" s="30" t="s">
        <v>422</v>
      </c>
      <c r="H122" s="32">
        <v>13</v>
      </c>
      <c r="I122" s="69">
        <v>1.3</v>
      </c>
      <c r="J122" s="46"/>
      <c r="L122" s="1"/>
    </row>
    <row r="123" ht="24" spans="1:12">
      <c r="A123" s="29">
        <v>109</v>
      </c>
      <c r="B123" s="30" t="s">
        <v>427</v>
      </c>
      <c r="C123" s="31" t="s">
        <v>428</v>
      </c>
      <c r="D123" s="30" t="s">
        <v>429</v>
      </c>
      <c r="E123" s="31" t="s">
        <v>430</v>
      </c>
      <c r="F123" s="30" t="s">
        <v>69</v>
      </c>
      <c r="G123" s="30" t="s">
        <v>422</v>
      </c>
      <c r="H123" s="32">
        <v>39</v>
      </c>
      <c r="I123" s="69">
        <v>2.6676032</v>
      </c>
      <c r="J123" s="46"/>
      <c r="L123" s="1"/>
    </row>
    <row r="124" ht="24" spans="1:12">
      <c r="A124" s="29">
        <v>110</v>
      </c>
      <c r="B124" s="30" t="s">
        <v>431</v>
      </c>
      <c r="C124" s="31" t="s">
        <v>432</v>
      </c>
      <c r="D124" s="30" t="s">
        <v>433</v>
      </c>
      <c r="E124" s="31" t="s">
        <v>434</v>
      </c>
      <c r="F124" s="30" t="s">
        <v>69</v>
      </c>
      <c r="G124" s="30" t="s">
        <v>422</v>
      </c>
      <c r="H124" s="32">
        <v>52</v>
      </c>
      <c r="I124" s="69">
        <v>5.2</v>
      </c>
      <c r="J124" s="46"/>
      <c r="L124" s="1"/>
    </row>
    <row r="125" ht="24" spans="1:12">
      <c r="A125" s="29">
        <v>111</v>
      </c>
      <c r="B125" s="30" t="s">
        <v>435</v>
      </c>
      <c r="C125" s="57" t="s">
        <v>436</v>
      </c>
      <c r="D125" s="30" t="s">
        <v>433</v>
      </c>
      <c r="E125" s="31" t="s">
        <v>434</v>
      </c>
      <c r="F125" s="30" t="s">
        <v>69</v>
      </c>
      <c r="G125" s="30" t="s">
        <v>422</v>
      </c>
      <c r="H125" s="32">
        <v>83</v>
      </c>
      <c r="I125" s="69">
        <v>7.81354548</v>
      </c>
      <c r="J125" s="46"/>
      <c r="L125" s="1"/>
    </row>
    <row r="126" ht="24" spans="1:12">
      <c r="A126" s="29">
        <v>112</v>
      </c>
      <c r="B126" s="30" t="s">
        <v>437</v>
      </c>
      <c r="C126" s="31" t="s">
        <v>438</v>
      </c>
      <c r="D126" s="30" t="s">
        <v>439</v>
      </c>
      <c r="E126" s="31" t="s">
        <v>440</v>
      </c>
      <c r="F126" s="30" t="s">
        <v>69</v>
      </c>
      <c r="G126" s="30" t="s">
        <v>422</v>
      </c>
      <c r="H126" s="32">
        <v>35</v>
      </c>
      <c r="I126" s="69">
        <v>3.5</v>
      </c>
      <c r="J126" s="46"/>
      <c r="L126" s="1"/>
    </row>
    <row r="127" ht="24" spans="1:12">
      <c r="A127" s="29">
        <v>113</v>
      </c>
      <c r="B127" s="30" t="s">
        <v>441</v>
      </c>
      <c r="C127" s="31" t="s">
        <v>442</v>
      </c>
      <c r="D127" s="30" t="s">
        <v>443</v>
      </c>
      <c r="E127" s="31" t="s">
        <v>444</v>
      </c>
      <c r="F127" s="30" t="s">
        <v>69</v>
      </c>
      <c r="G127" s="30" t="s">
        <v>422</v>
      </c>
      <c r="H127" s="32">
        <v>47</v>
      </c>
      <c r="I127" s="69">
        <v>4.7</v>
      </c>
      <c r="J127" s="46"/>
      <c r="L127" s="1"/>
    </row>
    <row r="128" ht="36" spans="1:12">
      <c r="A128" s="29">
        <v>114</v>
      </c>
      <c r="B128" s="30" t="s">
        <v>445</v>
      </c>
      <c r="C128" s="31" t="s">
        <v>446</v>
      </c>
      <c r="D128" s="30" t="s">
        <v>447</v>
      </c>
      <c r="E128" s="31" t="s">
        <v>448</v>
      </c>
      <c r="F128" s="30" t="s">
        <v>69</v>
      </c>
      <c r="G128" s="30" t="s">
        <v>422</v>
      </c>
      <c r="H128" s="32">
        <v>50</v>
      </c>
      <c r="I128" s="69">
        <v>5</v>
      </c>
      <c r="J128" s="46"/>
      <c r="L128" s="1"/>
    </row>
    <row r="129" ht="24" spans="1:12">
      <c r="A129" s="29">
        <v>115</v>
      </c>
      <c r="B129" s="30" t="s">
        <v>449</v>
      </c>
      <c r="C129" s="31" t="s">
        <v>408</v>
      </c>
      <c r="D129" s="30" t="s">
        <v>433</v>
      </c>
      <c r="E129" s="31" t="s">
        <v>450</v>
      </c>
      <c r="F129" s="30" t="s">
        <v>69</v>
      </c>
      <c r="G129" s="30" t="s">
        <v>422</v>
      </c>
      <c r="H129" s="32">
        <v>6</v>
      </c>
      <c r="I129" s="69">
        <v>0</v>
      </c>
      <c r="J129" s="46"/>
      <c r="L129" s="1"/>
    </row>
    <row r="130" ht="40" customHeight="1" spans="1:10">
      <c r="A130" s="37" t="s">
        <v>422</v>
      </c>
      <c r="B130" s="37"/>
      <c r="C130" s="42">
        <v>9</v>
      </c>
      <c r="D130" s="42"/>
      <c r="E130" s="42"/>
      <c r="F130" s="42"/>
      <c r="G130" s="42"/>
      <c r="H130" s="54">
        <v>375</v>
      </c>
      <c r="I130" s="71">
        <f>I121+I122+I123+I124+I125+I126+I127+I128+I129</f>
        <v>30.18114868</v>
      </c>
      <c r="J130" s="46"/>
    </row>
    <row r="131" ht="24" spans="1:12">
      <c r="A131" s="29">
        <v>116</v>
      </c>
      <c r="B131" s="30" t="s">
        <v>451</v>
      </c>
      <c r="C131" s="31" t="s">
        <v>452</v>
      </c>
      <c r="D131" s="30" t="s">
        <v>453</v>
      </c>
      <c r="E131" s="31" t="s">
        <v>454</v>
      </c>
      <c r="F131" s="36" t="s">
        <v>63</v>
      </c>
      <c r="G131" s="30" t="s">
        <v>455</v>
      </c>
      <c r="H131" s="32">
        <v>12.8</v>
      </c>
      <c r="I131" s="45">
        <v>1.28</v>
      </c>
      <c r="J131" s="46"/>
      <c r="L131" s="1"/>
    </row>
    <row r="132" ht="48" spans="1:12">
      <c r="A132" s="29">
        <v>117</v>
      </c>
      <c r="B132" s="30" t="s">
        <v>456</v>
      </c>
      <c r="C132" s="31" t="s">
        <v>457</v>
      </c>
      <c r="D132" s="30" t="s">
        <v>458</v>
      </c>
      <c r="E132" s="31" t="s">
        <v>459</v>
      </c>
      <c r="F132" s="36" t="s">
        <v>69</v>
      </c>
      <c r="G132" s="30" t="s">
        <v>455</v>
      </c>
      <c r="H132" s="32">
        <v>26.8</v>
      </c>
      <c r="I132" s="45">
        <v>2.68</v>
      </c>
      <c r="J132" s="46"/>
      <c r="L132" s="1"/>
    </row>
    <row r="133" ht="24" spans="1:12">
      <c r="A133" s="29">
        <v>118</v>
      </c>
      <c r="B133" s="30" t="s">
        <v>460</v>
      </c>
      <c r="C133" s="31" t="s">
        <v>461</v>
      </c>
      <c r="D133" s="30" t="s">
        <v>462</v>
      </c>
      <c r="E133" s="31" t="s">
        <v>463</v>
      </c>
      <c r="F133" s="36" t="s">
        <v>69</v>
      </c>
      <c r="G133" s="30" t="s">
        <v>455</v>
      </c>
      <c r="H133" s="32">
        <v>40.8</v>
      </c>
      <c r="I133" s="45">
        <v>4.08</v>
      </c>
      <c r="J133" s="46"/>
      <c r="L133" s="1"/>
    </row>
    <row r="134" ht="24" spans="1:12">
      <c r="A134" s="29">
        <v>119</v>
      </c>
      <c r="B134" s="30" t="s">
        <v>464</v>
      </c>
      <c r="C134" s="31" t="s">
        <v>465</v>
      </c>
      <c r="D134" s="30" t="s">
        <v>453</v>
      </c>
      <c r="E134" s="31" t="s">
        <v>466</v>
      </c>
      <c r="F134" s="36" t="s">
        <v>69</v>
      </c>
      <c r="G134" s="30" t="s">
        <v>455</v>
      </c>
      <c r="H134" s="32">
        <v>12.7</v>
      </c>
      <c r="I134" s="69">
        <v>0.207052000000001</v>
      </c>
      <c r="J134" s="46"/>
      <c r="L134" s="1"/>
    </row>
    <row r="135" ht="24" spans="1:12">
      <c r="A135" s="29">
        <v>120</v>
      </c>
      <c r="B135" s="30" t="s">
        <v>467</v>
      </c>
      <c r="C135" s="31" t="s">
        <v>468</v>
      </c>
      <c r="D135" s="30" t="s">
        <v>469</v>
      </c>
      <c r="E135" s="31" t="s">
        <v>470</v>
      </c>
      <c r="F135" s="36" t="s">
        <v>69</v>
      </c>
      <c r="G135" s="30" t="s">
        <v>455</v>
      </c>
      <c r="H135" s="32">
        <v>67.3</v>
      </c>
      <c r="I135" s="67">
        <v>6.5433</v>
      </c>
      <c r="J135" s="46"/>
      <c r="L135" s="1"/>
    </row>
    <row r="136" ht="24" spans="1:12">
      <c r="A136" s="29">
        <v>121</v>
      </c>
      <c r="B136" s="30" t="s">
        <v>471</v>
      </c>
      <c r="C136" s="31" t="s">
        <v>472</v>
      </c>
      <c r="D136" s="30" t="s">
        <v>473</v>
      </c>
      <c r="E136" s="31" t="s">
        <v>474</v>
      </c>
      <c r="F136" s="36" t="s">
        <v>69</v>
      </c>
      <c r="G136" s="30" t="s">
        <v>455</v>
      </c>
      <c r="H136" s="32">
        <v>84.2</v>
      </c>
      <c r="I136" s="45">
        <v>8.42</v>
      </c>
      <c r="J136" s="46"/>
      <c r="L136" s="1"/>
    </row>
    <row r="137" ht="24" spans="1:12">
      <c r="A137" s="29">
        <v>122</v>
      </c>
      <c r="B137" s="30" t="s">
        <v>475</v>
      </c>
      <c r="C137" s="31" t="s">
        <v>476</v>
      </c>
      <c r="D137" s="30" t="s">
        <v>477</v>
      </c>
      <c r="E137" s="31" t="s">
        <v>478</v>
      </c>
      <c r="F137" s="36" t="s">
        <v>69</v>
      </c>
      <c r="G137" s="30" t="s">
        <v>455</v>
      </c>
      <c r="H137" s="32">
        <v>20.5</v>
      </c>
      <c r="I137" s="45">
        <v>2.05</v>
      </c>
      <c r="J137" s="46"/>
      <c r="L137" s="1"/>
    </row>
    <row r="138" ht="36" spans="1:12">
      <c r="A138" s="29">
        <v>123</v>
      </c>
      <c r="B138" s="30" t="s">
        <v>479</v>
      </c>
      <c r="C138" s="31" t="s">
        <v>480</v>
      </c>
      <c r="D138" s="30" t="s">
        <v>481</v>
      </c>
      <c r="E138" s="31" t="s">
        <v>482</v>
      </c>
      <c r="F138" s="36" t="s">
        <v>69</v>
      </c>
      <c r="G138" s="30" t="s">
        <v>455</v>
      </c>
      <c r="H138" s="32">
        <v>25.2</v>
      </c>
      <c r="I138" s="45">
        <v>-3.884622</v>
      </c>
      <c r="J138" s="51"/>
      <c r="L138" s="1"/>
    </row>
    <row r="139" ht="24" spans="1:12">
      <c r="A139" s="29">
        <v>124</v>
      </c>
      <c r="B139" s="30" t="s">
        <v>483</v>
      </c>
      <c r="C139" s="31" t="s">
        <v>484</v>
      </c>
      <c r="D139" s="30" t="s">
        <v>485</v>
      </c>
      <c r="E139" s="31" t="s">
        <v>486</v>
      </c>
      <c r="F139" s="36" t="s">
        <v>69</v>
      </c>
      <c r="G139" s="30" t="s">
        <v>455</v>
      </c>
      <c r="H139" s="32">
        <v>18</v>
      </c>
      <c r="I139" s="72">
        <v>1.8</v>
      </c>
      <c r="J139" s="46"/>
      <c r="L139" s="1"/>
    </row>
    <row r="140" ht="24" spans="1:12">
      <c r="A140" s="29">
        <v>125</v>
      </c>
      <c r="B140" s="30" t="s">
        <v>487</v>
      </c>
      <c r="C140" s="31" t="s">
        <v>488</v>
      </c>
      <c r="D140" s="30" t="s">
        <v>489</v>
      </c>
      <c r="E140" s="31" t="s">
        <v>490</v>
      </c>
      <c r="F140" s="36" t="s">
        <v>69</v>
      </c>
      <c r="G140" s="30" t="s">
        <v>455</v>
      </c>
      <c r="H140" s="32">
        <v>153</v>
      </c>
      <c r="I140" s="72">
        <v>15.3</v>
      </c>
      <c r="J140" s="51"/>
      <c r="L140" s="1"/>
    </row>
    <row r="141" ht="24" spans="1:12">
      <c r="A141" s="29">
        <v>126</v>
      </c>
      <c r="B141" s="30" t="s">
        <v>491</v>
      </c>
      <c r="C141" s="31" t="s">
        <v>492</v>
      </c>
      <c r="D141" s="30" t="s">
        <v>469</v>
      </c>
      <c r="E141" s="31" t="s">
        <v>493</v>
      </c>
      <c r="F141" s="36" t="s">
        <v>63</v>
      </c>
      <c r="G141" s="30" t="s">
        <v>455</v>
      </c>
      <c r="H141" s="32">
        <v>9</v>
      </c>
      <c r="I141" s="72">
        <v>0.9</v>
      </c>
      <c r="J141" s="46"/>
      <c r="L141" s="1"/>
    </row>
    <row r="142" ht="36" spans="1:12">
      <c r="A142" s="29">
        <v>127</v>
      </c>
      <c r="B142" s="30" t="s">
        <v>494</v>
      </c>
      <c r="C142" s="31" t="s">
        <v>495</v>
      </c>
      <c r="D142" s="30" t="s">
        <v>473</v>
      </c>
      <c r="E142" s="31" t="s">
        <v>496</v>
      </c>
      <c r="F142" s="36" t="s">
        <v>455</v>
      </c>
      <c r="G142" s="30" t="s">
        <v>455</v>
      </c>
      <c r="H142" s="32">
        <v>40</v>
      </c>
      <c r="I142" s="67">
        <v>2.2689</v>
      </c>
      <c r="J142" s="46"/>
      <c r="L142" s="1"/>
    </row>
    <row r="143" ht="24" spans="1:12">
      <c r="A143" s="29">
        <v>128</v>
      </c>
      <c r="B143" s="30" t="s">
        <v>497</v>
      </c>
      <c r="C143" s="31" t="s">
        <v>498</v>
      </c>
      <c r="D143" s="30" t="s">
        <v>499</v>
      </c>
      <c r="E143" s="31" t="s">
        <v>500</v>
      </c>
      <c r="F143" s="36" t="s">
        <v>501</v>
      </c>
      <c r="G143" s="30" t="s">
        <v>455</v>
      </c>
      <c r="H143" s="32">
        <v>8</v>
      </c>
      <c r="I143" s="45">
        <v>0.51</v>
      </c>
      <c r="J143" s="46"/>
      <c r="L143" s="1"/>
    </row>
    <row r="144" ht="24" spans="1:12">
      <c r="A144" s="29">
        <v>129</v>
      </c>
      <c r="B144" s="30" t="s">
        <v>502</v>
      </c>
      <c r="C144" s="31" t="s">
        <v>150</v>
      </c>
      <c r="D144" s="30" t="s">
        <v>458</v>
      </c>
      <c r="E144" s="31" t="s">
        <v>503</v>
      </c>
      <c r="F144" s="36" t="s">
        <v>69</v>
      </c>
      <c r="G144" s="30" t="s">
        <v>455</v>
      </c>
      <c r="H144" s="32">
        <v>43</v>
      </c>
      <c r="I144" s="67">
        <v>2.2328</v>
      </c>
      <c r="J144" s="46"/>
      <c r="L144" s="1"/>
    </row>
    <row r="145" ht="24" spans="1:12">
      <c r="A145" s="29">
        <v>130</v>
      </c>
      <c r="B145" s="30" t="s">
        <v>504</v>
      </c>
      <c r="C145" s="31" t="s">
        <v>505</v>
      </c>
      <c r="D145" s="30" t="s">
        <v>489</v>
      </c>
      <c r="E145" s="31" t="s">
        <v>490</v>
      </c>
      <c r="F145" s="36" t="s">
        <v>69</v>
      </c>
      <c r="G145" s="30" t="s">
        <v>455</v>
      </c>
      <c r="H145" s="32">
        <v>46.2</v>
      </c>
      <c r="I145" s="45">
        <v>4.62</v>
      </c>
      <c r="J145" s="46"/>
      <c r="L145" s="1"/>
    </row>
    <row r="146" ht="24" spans="1:12">
      <c r="A146" s="29">
        <v>131</v>
      </c>
      <c r="B146" s="30" t="s">
        <v>506</v>
      </c>
      <c r="C146" s="31" t="s">
        <v>507</v>
      </c>
      <c r="D146" s="30" t="s">
        <v>477</v>
      </c>
      <c r="E146" s="31" t="s">
        <v>508</v>
      </c>
      <c r="F146" s="36" t="s">
        <v>69</v>
      </c>
      <c r="G146" s="30" t="s">
        <v>455</v>
      </c>
      <c r="H146" s="32">
        <v>9</v>
      </c>
      <c r="I146" s="72">
        <v>0.9</v>
      </c>
      <c r="J146" s="46"/>
      <c r="L146" s="1"/>
    </row>
    <row r="147" ht="46" customHeight="1" spans="1:10">
      <c r="A147" s="37" t="s">
        <v>455</v>
      </c>
      <c r="B147" s="37"/>
      <c r="C147" s="42">
        <v>16</v>
      </c>
      <c r="D147" s="42"/>
      <c r="E147" s="42"/>
      <c r="F147" s="42"/>
      <c r="G147" s="42"/>
      <c r="H147" s="54">
        <v>616.5</v>
      </c>
      <c r="I147" s="73">
        <f>I131+I132+I133+I134+I135+I136+I137+I138+I139+I140+I141+I142+I143+I144+I145+I146</f>
        <v>49.90743</v>
      </c>
      <c r="J147" s="46"/>
    </row>
    <row r="148" ht="24" spans="1:12">
      <c r="A148" s="29">
        <v>132</v>
      </c>
      <c r="B148" s="30" t="s">
        <v>509</v>
      </c>
      <c r="C148" s="31" t="s">
        <v>510</v>
      </c>
      <c r="D148" s="30" t="s">
        <v>511</v>
      </c>
      <c r="E148" s="31" t="s">
        <v>512</v>
      </c>
      <c r="F148" s="30" t="s">
        <v>69</v>
      </c>
      <c r="G148" s="30" t="s">
        <v>513</v>
      </c>
      <c r="H148" s="45">
        <v>100</v>
      </c>
      <c r="I148" s="45">
        <v>9.82</v>
      </c>
      <c r="J148" s="46"/>
      <c r="L148" s="1"/>
    </row>
    <row r="149" ht="36" customHeight="1" spans="1:10">
      <c r="A149" s="37" t="s">
        <v>513</v>
      </c>
      <c r="B149" s="37"/>
      <c r="C149" s="42">
        <v>1</v>
      </c>
      <c r="D149" s="42"/>
      <c r="E149" s="42"/>
      <c r="F149" s="42"/>
      <c r="G149" s="42"/>
      <c r="H149" s="54">
        <v>100</v>
      </c>
      <c r="I149" s="54">
        <f>I148</f>
        <v>9.82</v>
      </c>
      <c r="J149" s="46"/>
    </row>
    <row r="150" ht="36" spans="1:12">
      <c r="A150" s="29">
        <v>133</v>
      </c>
      <c r="B150" s="30" t="s">
        <v>514</v>
      </c>
      <c r="C150" s="31" t="s">
        <v>515</v>
      </c>
      <c r="D150" s="30" t="s">
        <v>516</v>
      </c>
      <c r="E150" s="31" t="s">
        <v>517</v>
      </c>
      <c r="F150" s="30" t="s">
        <v>69</v>
      </c>
      <c r="G150" s="70" t="s">
        <v>518</v>
      </c>
      <c r="H150" s="32">
        <v>59</v>
      </c>
      <c r="I150" s="45">
        <v>5.9</v>
      </c>
      <c r="J150" s="46"/>
      <c r="L150" s="1"/>
    </row>
    <row r="151" ht="36" spans="1:12">
      <c r="A151" s="29">
        <v>134</v>
      </c>
      <c r="B151" s="30" t="s">
        <v>519</v>
      </c>
      <c r="C151" s="31" t="s">
        <v>520</v>
      </c>
      <c r="D151" s="30" t="s">
        <v>521</v>
      </c>
      <c r="E151" s="31" t="s">
        <v>522</v>
      </c>
      <c r="F151" s="30" t="s">
        <v>69</v>
      </c>
      <c r="G151" s="70" t="s">
        <v>518</v>
      </c>
      <c r="H151" s="32">
        <v>7</v>
      </c>
      <c r="I151" s="45">
        <v>0.7</v>
      </c>
      <c r="J151" s="46"/>
      <c r="L151" s="1"/>
    </row>
    <row r="152" ht="36" spans="1:12">
      <c r="A152" s="29">
        <v>135</v>
      </c>
      <c r="B152" s="30" t="s">
        <v>523</v>
      </c>
      <c r="C152" s="31" t="s">
        <v>524</v>
      </c>
      <c r="D152" s="30" t="s">
        <v>525</v>
      </c>
      <c r="E152" s="31" t="s">
        <v>526</v>
      </c>
      <c r="F152" s="30" t="s">
        <v>69</v>
      </c>
      <c r="G152" s="70" t="s">
        <v>518</v>
      </c>
      <c r="H152" s="32">
        <v>12</v>
      </c>
      <c r="I152" s="45">
        <v>1.2</v>
      </c>
      <c r="J152" s="46"/>
      <c r="L152" s="1"/>
    </row>
    <row r="153" ht="36" spans="1:12">
      <c r="A153" s="29">
        <v>136</v>
      </c>
      <c r="B153" s="30" t="s">
        <v>527</v>
      </c>
      <c r="C153" s="31" t="s">
        <v>528</v>
      </c>
      <c r="D153" s="30" t="s">
        <v>529</v>
      </c>
      <c r="E153" s="31" t="s">
        <v>530</v>
      </c>
      <c r="F153" s="30" t="s">
        <v>69</v>
      </c>
      <c r="G153" s="70" t="s">
        <v>518</v>
      </c>
      <c r="H153" s="32">
        <v>77</v>
      </c>
      <c r="I153" s="45">
        <v>7.7</v>
      </c>
      <c r="J153" s="46"/>
      <c r="L153" s="1"/>
    </row>
    <row r="154" ht="36" spans="1:12">
      <c r="A154" s="29">
        <v>137</v>
      </c>
      <c r="B154" s="30" t="s">
        <v>531</v>
      </c>
      <c r="C154" s="31" t="s">
        <v>532</v>
      </c>
      <c r="D154" s="30" t="s">
        <v>533</v>
      </c>
      <c r="E154" s="31" t="s">
        <v>534</v>
      </c>
      <c r="F154" s="30" t="s">
        <v>69</v>
      </c>
      <c r="G154" s="70" t="s">
        <v>518</v>
      </c>
      <c r="H154" s="32">
        <v>18.2</v>
      </c>
      <c r="I154" s="45">
        <v>1.82</v>
      </c>
      <c r="J154" s="46"/>
      <c r="L154" s="1"/>
    </row>
    <row r="155" ht="36" spans="1:12">
      <c r="A155" s="29">
        <v>138</v>
      </c>
      <c r="B155" s="30" t="s">
        <v>535</v>
      </c>
      <c r="C155" s="31" t="s">
        <v>536</v>
      </c>
      <c r="D155" s="30" t="s">
        <v>537</v>
      </c>
      <c r="E155" s="31" t="s">
        <v>538</v>
      </c>
      <c r="F155" s="30" t="s">
        <v>69</v>
      </c>
      <c r="G155" s="70" t="s">
        <v>518</v>
      </c>
      <c r="H155" s="32">
        <v>76</v>
      </c>
      <c r="I155" s="45">
        <v>7.59999999999999</v>
      </c>
      <c r="J155" s="46"/>
      <c r="L155" s="1"/>
    </row>
    <row r="156" ht="36" spans="1:12">
      <c r="A156" s="29">
        <v>139</v>
      </c>
      <c r="B156" s="30" t="s">
        <v>539</v>
      </c>
      <c r="C156" s="31" t="s">
        <v>540</v>
      </c>
      <c r="D156" s="30" t="s">
        <v>541</v>
      </c>
      <c r="E156" s="31" t="s">
        <v>542</v>
      </c>
      <c r="F156" s="30" t="s">
        <v>69</v>
      </c>
      <c r="G156" s="70" t="s">
        <v>518</v>
      </c>
      <c r="H156" s="32">
        <v>17.4</v>
      </c>
      <c r="I156" s="45">
        <v>1.74</v>
      </c>
      <c r="J156" s="46"/>
      <c r="L156" s="1"/>
    </row>
    <row r="157" ht="36" spans="1:12">
      <c r="A157" s="29">
        <v>140</v>
      </c>
      <c r="B157" s="30" t="s">
        <v>543</v>
      </c>
      <c r="C157" s="31" t="s">
        <v>544</v>
      </c>
      <c r="D157" s="30" t="s">
        <v>545</v>
      </c>
      <c r="E157" s="31" t="s">
        <v>546</v>
      </c>
      <c r="F157" s="30" t="s">
        <v>69</v>
      </c>
      <c r="G157" s="70" t="s">
        <v>518</v>
      </c>
      <c r="H157" s="32">
        <v>24.5</v>
      </c>
      <c r="I157" s="45">
        <v>2.45</v>
      </c>
      <c r="J157" s="46"/>
      <c r="L157" s="1"/>
    </row>
    <row r="158" ht="36" spans="1:12">
      <c r="A158" s="29">
        <v>141</v>
      </c>
      <c r="B158" s="30" t="s">
        <v>547</v>
      </c>
      <c r="C158" s="31" t="s">
        <v>548</v>
      </c>
      <c r="D158" s="30" t="s">
        <v>549</v>
      </c>
      <c r="E158" s="31" t="s">
        <v>550</v>
      </c>
      <c r="F158" s="30" t="s">
        <v>69</v>
      </c>
      <c r="G158" s="70" t="s">
        <v>518</v>
      </c>
      <c r="H158" s="32">
        <v>57.3</v>
      </c>
      <c r="I158" s="45">
        <v>5.73</v>
      </c>
      <c r="J158" s="46"/>
      <c r="L158" s="1"/>
    </row>
    <row r="159" ht="36" spans="1:12">
      <c r="A159" s="29">
        <v>142</v>
      </c>
      <c r="B159" s="30" t="s">
        <v>551</v>
      </c>
      <c r="C159" s="31" t="s">
        <v>552</v>
      </c>
      <c r="D159" s="30" t="s">
        <v>553</v>
      </c>
      <c r="E159" s="31" t="s">
        <v>554</v>
      </c>
      <c r="F159" s="30" t="s">
        <v>69</v>
      </c>
      <c r="G159" s="70" t="s">
        <v>518</v>
      </c>
      <c r="H159" s="32">
        <v>40</v>
      </c>
      <c r="I159" s="45">
        <v>4</v>
      </c>
      <c r="J159" s="46"/>
      <c r="L159" s="1"/>
    </row>
    <row r="160" ht="72" spans="1:12">
      <c r="A160" s="29">
        <v>143</v>
      </c>
      <c r="B160" s="30" t="s">
        <v>555</v>
      </c>
      <c r="C160" s="31" t="s">
        <v>556</v>
      </c>
      <c r="D160" s="30" t="s">
        <v>557</v>
      </c>
      <c r="E160" s="31" t="s">
        <v>558</v>
      </c>
      <c r="F160" s="30" t="s">
        <v>406</v>
      </c>
      <c r="G160" s="30" t="s">
        <v>518</v>
      </c>
      <c r="H160" s="32">
        <v>50.6</v>
      </c>
      <c r="I160" s="45">
        <v>5.06</v>
      </c>
      <c r="J160" s="46"/>
      <c r="L160" s="1"/>
    </row>
    <row r="161" ht="37" customHeight="1" spans="1:10">
      <c r="A161" s="37" t="s">
        <v>518</v>
      </c>
      <c r="B161" s="37"/>
      <c r="C161" s="42">
        <v>11</v>
      </c>
      <c r="D161" s="42"/>
      <c r="E161" s="42"/>
      <c r="F161" s="42"/>
      <c r="G161" s="42"/>
      <c r="H161" s="54">
        <v>439</v>
      </c>
      <c r="I161" s="54">
        <f>I150+I151+I152+I153+I154+I155+I156+I157+I158+I159+I160</f>
        <v>43.9</v>
      </c>
      <c r="J161" s="46"/>
    </row>
  </sheetData>
  <mergeCells count="25">
    <mergeCell ref="A1:J1"/>
    <mergeCell ref="A2:J2"/>
    <mergeCell ref="G3:J3"/>
    <mergeCell ref="A7:B7"/>
    <mergeCell ref="A20:B20"/>
    <mergeCell ref="A49:B49"/>
    <mergeCell ref="A60:B60"/>
    <mergeCell ref="A76:B76"/>
    <mergeCell ref="A86:B86"/>
    <mergeCell ref="A101:B101"/>
    <mergeCell ref="A120:B120"/>
    <mergeCell ref="A130:B130"/>
    <mergeCell ref="A147:B147"/>
    <mergeCell ref="A149:B149"/>
    <mergeCell ref="A161:B16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printOptions horizontalCentered="1"/>
  <pageMargins left="0.393055555555556" right="0.393055555555556" top="0.786805555555556" bottom="0.786805555555556" header="0.511805555555556" footer="0.511805555555556"/>
  <pageSetup paperSize="9" scale="73" firstPageNumber="11" fitToHeight="0" orientation="landscape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整合项目资金分配明细表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樱桃丸子的酒窝.</cp:lastModifiedBy>
  <dcterms:created xsi:type="dcterms:W3CDTF">2023-02-09T00:24:58Z</dcterms:created>
  <dcterms:modified xsi:type="dcterms:W3CDTF">2023-02-09T01:08:05Z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CBD18F159A4945C593148CE91423894B</vt:lpwstr>
  </property>
  <property fmtid="{D5CDD505-2E9C-101B-9397-08002B2CF9AE}" pid="3" name="KSOProductBuildVer">
    <vt:lpwstr>2052-11.1.0.13703</vt:lpwstr>
  </property>
</Properties>
</file>