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交通类" sheetId="4" r:id="rId2"/>
    <sheet name="水利类" sheetId="2" r:id="rId3"/>
    <sheet name="水毁修复类" sheetId="3" r:id="rId4"/>
    <sheet name="人居环境整治类" sheetId="5" r:id="rId5"/>
  </sheets>
  <definedNames>
    <definedName name="_xlnm.Print_Titles" localSheetId="1">交通类!$3:$4</definedName>
    <definedName name="_xlnm.Print_Titles" localSheetId="2">水利类!$3:$4</definedName>
    <definedName name="_xlnm.Print_Titles" localSheetId="3">水毁修复类!$3:$4</definedName>
    <definedName name="_xlnm.Print_Titles" localSheetId="4">人居环境整治类!$3:$4</definedName>
  </definedNames>
  <calcPr calcId="144525"/>
</workbook>
</file>

<file path=xl/sharedStrings.xml><?xml version="1.0" encoding="utf-8"?>
<sst xmlns="http://schemas.openxmlformats.org/spreadsheetml/2006/main" count="1251" uniqueCount="638">
  <si>
    <t>附件1</t>
  </si>
  <si>
    <t>2021年巩固衔接基础设施项目验收汇总表</t>
  </si>
  <si>
    <t>序号</t>
  </si>
  <si>
    <t>项目名称</t>
  </si>
  <si>
    <t>项目个数</t>
  </si>
  <si>
    <t>计划规模</t>
  </si>
  <si>
    <t>计划资金 （万元）</t>
  </si>
  <si>
    <t>核定规模</t>
  </si>
  <si>
    <t>核定资金
（万元）</t>
  </si>
  <si>
    <t>备注</t>
  </si>
  <si>
    <t>合  计</t>
  </si>
  <si>
    <t>一</t>
  </si>
  <si>
    <t>2021年巩固衔接交通设施项目</t>
  </si>
  <si>
    <t>道路硬化</t>
  </si>
  <si>
    <t>便民桥</t>
  </si>
  <si>
    <t>道路安全设施</t>
  </si>
  <si>
    <t>二</t>
  </si>
  <si>
    <t>2021年巩固衔接水利设施项目</t>
  </si>
  <si>
    <t>饮水提升</t>
  </si>
  <si>
    <t>饮水防护栏</t>
  </si>
  <si>
    <t>供水管网</t>
  </si>
  <si>
    <t>农田水立防护工程</t>
  </si>
  <si>
    <t>三</t>
  </si>
  <si>
    <t>2021年巩固衔接水毁修复项目</t>
  </si>
  <si>
    <t>交通水毁修复</t>
  </si>
  <si>
    <t>饮水水毁修复</t>
  </si>
  <si>
    <t>四</t>
  </si>
  <si>
    <t>2021年巩固衔接人居环境整治项目</t>
  </si>
  <si>
    <t>人居环境改善</t>
  </si>
  <si>
    <t>厕所改造</t>
  </si>
  <si>
    <t>危房改造</t>
  </si>
  <si>
    <t>公共服务提升</t>
  </si>
  <si>
    <t>附件2</t>
  </si>
  <si>
    <t>2021年巩固衔接基础设施项目验收明细表（交通类）</t>
  </si>
  <si>
    <t>计划文件</t>
  </si>
  <si>
    <t>计划资金 
（万元）</t>
  </si>
  <si>
    <t>验收格次</t>
  </si>
  <si>
    <t>合格</t>
  </si>
  <si>
    <t>不合格</t>
  </si>
  <si>
    <t>合计</t>
  </si>
  <si>
    <t>城关镇</t>
  </si>
  <si>
    <t>城关镇杨柳社区组级路建设项目</t>
  </si>
  <si>
    <t>石发改发
〔2021〕194号
石发改发
〔2021〕351号</t>
  </si>
  <si>
    <t>硬化杨柳社区五组组级路0.9公里、硬化杨柳社区寨沟组级路1.3公里、硬化杨柳社区西沟组级路0.8公里</t>
  </si>
  <si>
    <t>新建道路硬化2.86公里。</t>
  </si>
  <si>
    <t>城关镇丝银坝村十三组至十七组道路硬化项目</t>
  </si>
  <si>
    <t>石发改发
〔2021〕194号
石发改发
〔2021〕308号</t>
  </si>
  <si>
    <t>修复十三组-十七组路面3.88公里，路面宽4.5m，路肩宽0.5m，水沟0.5m，厚18公分C30混凝土路面。</t>
  </si>
  <si>
    <t>新建道路硬化3.8公里，配套0.5m水沟、路肩。</t>
  </si>
  <si>
    <t>池河镇</t>
  </si>
  <si>
    <t>池河镇明星村七组组级路</t>
  </si>
  <si>
    <t>新建2.8公里组级路，宽4.5米。0.5M水沟、路肩</t>
  </si>
  <si>
    <t>交通局实施</t>
  </si>
  <si>
    <t>池河镇明星村十组组级路</t>
  </si>
  <si>
    <t>新建1.7公里组级路，宽4.5米。0.5M水沟、路肩</t>
  </si>
  <si>
    <t>池河镇五爱村村组道路提升改造项目</t>
  </si>
  <si>
    <t>石发改发
〔2021〕194号</t>
  </si>
  <si>
    <t>新建改造四五组道路1公里、宽4.5米，配套水沟、路肩，便民桥一座。</t>
  </si>
  <si>
    <t>新建改造四五组道路620米、宽4.5米，配套水沟、路肩，便民桥一座。</t>
  </si>
  <si>
    <t>后柳镇</t>
  </si>
  <si>
    <t>后柳镇中坝村村组道路提升改造项目</t>
  </si>
  <si>
    <t>新建改造二组黄家院子到赵选举坎下1.2公里、0.5m宽水沟、路肩。</t>
  </si>
  <si>
    <t>新建道路1.48公里，配套0.5m宽水沟、路肩。</t>
  </si>
  <si>
    <t>喜河镇</t>
  </si>
  <si>
    <t>喜河镇喜河村五组道路提升工程</t>
  </si>
  <si>
    <t>喜河村五组道路完善2.5km，水沟、路肩。</t>
  </si>
  <si>
    <t>五组道路完善1.974km</t>
  </si>
  <si>
    <t>两河镇</t>
  </si>
  <si>
    <t>两河镇中心村组级路</t>
  </si>
  <si>
    <t>改建三组（龙王庙）道路一条，路线全长1.373公里。主要工程内容为路基工程、路面工程、涵洞排水工程、交通安全设施工程。宽4.5米。0.5M水沟、路肩</t>
  </si>
  <si>
    <t>1.373km道路改造，宽4.5米。配套0.5m水沟、路肩。</t>
  </si>
  <si>
    <t>云雾山镇</t>
  </si>
  <si>
    <t>云雾山镇秋树坝村道路硬化项目</t>
  </si>
  <si>
    <t>秋树坝安置点道路硬化250米。</t>
  </si>
  <si>
    <t>乡村振兴局</t>
  </si>
  <si>
    <t>城关镇杨柳社区道路硬化项目</t>
  </si>
  <si>
    <t>硬化四、五组道路1.5公里，路面宽3.5m，路肩宽0.5m，水沟0.5m，厚18公分C30混凝土路面。</t>
  </si>
  <si>
    <t>硬化四、五组道路1.53公里，路面宽3.5m，路肩宽0.5m，水沟0.5m，厚18公分C30混凝土路面。</t>
  </si>
  <si>
    <t>金齐村六组通组路硬化项目</t>
  </si>
  <si>
    <t>硬化道路3.5公里。路面宽3.5m，路肩宽0.5m，水沟0.5m，厚18公分C30混凝土路面。</t>
  </si>
  <si>
    <t>硬化道路3.8公里，路面宽3.5m，路肩宽0.5m，水沟0.5m，厚18公分C30混凝土路面。</t>
  </si>
  <si>
    <t>城关镇杨柳社区便民桥建设</t>
  </si>
  <si>
    <t>新建便民桥1座</t>
  </si>
  <si>
    <t>城关镇珍珠河村五组慈安便民桥</t>
  </si>
  <si>
    <t>石发改发
〔2021〕302号</t>
  </si>
  <si>
    <t>城关镇沙河村三组慈安便民桥</t>
  </si>
  <si>
    <t>池河镇合心村四组慈安便民桥</t>
  </si>
  <si>
    <t>后柳镇黑沟河村四组慈安便民桥</t>
  </si>
  <si>
    <t>后柳镇中坝村一组慈安便民桥</t>
  </si>
  <si>
    <t>喜河镇福星村一组慈安便民桥</t>
  </si>
  <si>
    <t>喜河镇双沟村三组慈安便民桥</t>
  </si>
  <si>
    <t>新建便民桥1座。</t>
  </si>
  <si>
    <t>饶峰镇</t>
  </si>
  <si>
    <t>饶峰镇金星村三组便民桥及引线</t>
  </si>
  <si>
    <t>新建便民桥1座，长10米，宽3.5米。</t>
  </si>
  <si>
    <t>饶峰镇牛羊河村一组慈安便民桥</t>
  </si>
  <si>
    <t>胜利村便民桥水毁修复工程</t>
  </si>
  <si>
    <t>石发改发
〔2021〕392号</t>
  </si>
  <si>
    <t>重建胜利村二组便民桥1座，桥面长30m、宽7m的平板桥，两边引线长50米。</t>
  </si>
  <si>
    <t>两河镇共和村二组慈安便民桥</t>
  </si>
  <si>
    <t>熨斗镇</t>
  </si>
  <si>
    <t>熨斗镇板长村一组慈安便民桥</t>
  </si>
  <si>
    <t>中池镇</t>
  </si>
  <si>
    <t>中池镇军民村六组慈安便民桥</t>
  </si>
  <si>
    <t>迎丰镇</t>
  </si>
  <si>
    <t>迎丰镇梧桐寺村五组慈安便民桥</t>
  </si>
  <si>
    <t>迎丰镇红花坪村三组慈安便民桥</t>
  </si>
  <si>
    <t>迎丰镇新庄村二组慈安便民桥</t>
  </si>
  <si>
    <t>云山雾镇南沟村三组慈安便民桥</t>
  </si>
  <si>
    <t>云雾山镇水田坪村四组慈安便民桥</t>
  </si>
  <si>
    <t>曾溪镇</t>
  </si>
  <si>
    <t>曾溪镇瓦窑村一组慈安便民桥</t>
  </si>
  <si>
    <t>曾溪镇油坊湾村四组慈安便民桥</t>
  </si>
  <si>
    <t>城关镇东风村一至四组便民桥</t>
  </si>
  <si>
    <t>石发改发
〔2021〕351号</t>
  </si>
  <si>
    <t>便民桥1座，长12米，宽6米</t>
  </si>
  <si>
    <t>乡村振兴局实施</t>
  </si>
  <si>
    <t>石泉县2021年村组道路安全设施完善项目</t>
  </si>
  <si>
    <t>16000米公路范围内安装生命防护栏8266米和端头232个并完善道路交通标志、错车道及道路交通标线等道路安全设施</t>
  </si>
  <si>
    <t>附件3</t>
  </si>
  <si>
    <t>2021年第一批巩固衔接基础设施项目验收明细表（水利类）</t>
  </si>
  <si>
    <t>水利局实施</t>
  </si>
  <si>
    <t>城关镇杨柳社区供水提升工程</t>
  </si>
  <si>
    <t>新建五组过滤池1座、配套管网设施；新建八组过滤池1座、集水井1座、水塔1座、配套管网设施。</t>
  </si>
  <si>
    <t>五组铺设管网3960m。八组集水井1座，过滤池1座，水塔1座，铺设管网4500m</t>
  </si>
  <si>
    <t>城关镇丝银坝村供水提升工程</t>
  </si>
  <si>
    <t>新建十三、十四、十五组水源工程1处、过滤池1座、水塔1座、管网配套设施。</t>
  </si>
  <si>
    <t>新建拦河坝、集水井各1座，过滤池1座，20m³水塔1座，铺设管网8835m。</t>
  </si>
  <si>
    <t>城关镇百乐村四组供水提升工程</t>
  </si>
  <si>
    <t>新建集水井1座、过滤池1座、蓄水池1座、配套管网设施</t>
  </si>
  <si>
    <t>新建集水井1座，过滤池1座，20m³水塔1座、铺设管网1870m。</t>
  </si>
  <si>
    <t>城关镇沙河村一组供水提升工程</t>
  </si>
  <si>
    <t>新建截流坝集水井1座，过滤池1座，10m³水塔1座，铺设管网5030m。</t>
  </si>
  <si>
    <t>城关镇黄荆坝村六组供水提升工程</t>
  </si>
  <si>
    <t>新建集水井1座、过滤池1座、10m3蓄水池1座、配套管网设施</t>
  </si>
  <si>
    <t>新建集水井2座，过滤池2座，铺设管网3100m</t>
  </si>
  <si>
    <t>城关镇双嶂村三组供水提升工程</t>
  </si>
  <si>
    <t>新建集水井1座、过滤池1座、水塔1座、配套管网设施</t>
  </si>
  <si>
    <t>新建拦河坝1座，集水井1座，过滤池1座，水塔1座，铺设管网1724m。</t>
  </si>
  <si>
    <t>城关镇太平村一、二组供水提升工程</t>
  </si>
  <si>
    <t>新建过滤池2座</t>
  </si>
  <si>
    <t>新建截流坝集水井1处、10m³水塔1座、输配水工程1620m。</t>
  </si>
  <si>
    <t>城关镇新联村十四组供水提升工程</t>
  </si>
  <si>
    <t>新建集水井2座、过滤池1处、输配水工程5250m。</t>
  </si>
  <si>
    <t>城关镇东风村三、四组供水提升工程</t>
  </si>
  <si>
    <t>三组新建过滤池1座、四组新建水塔1座、配套管网设施</t>
  </si>
  <si>
    <t>三组新建10m³水塔1座、输配水工程680m；四组新建过滤池2座</t>
  </si>
  <si>
    <t>城关镇红二村西沟樟树湾供水提升工程</t>
  </si>
  <si>
    <t>新建过滤池1座、配套管网设施</t>
  </si>
  <si>
    <t>新建过滤池1处、维修集水井1处、输配水工程700m。</t>
  </si>
  <si>
    <t>城关镇农光村潘家湾供水提升工程</t>
  </si>
  <si>
    <t>新建集水井过滤池1座、配套管网设施</t>
  </si>
  <si>
    <t>集水井1处、过滤池1处、输配水工程1350m。</t>
  </si>
  <si>
    <t>城关镇七里社区八组供水提升工程</t>
  </si>
  <si>
    <t>新建集水井1座、配套管网设施</t>
  </si>
  <si>
    <t>截流坝集水井1处、10m³水塔1处、输配水工程3980m</t>
  </si>
  <si>
    <t>城关镇古堰社区三组供水提升工程</t>
  </si>
  <si>
    <t>集水井维修1处、进水前池1处、10m³水塔1处、输配水工程6140m。</t>
  </si>
  <si>
    <t>城关镇双桥村五、六、七组供水提升工程</t>
  </si>
  <si>
    <t>新建集水井过滤池1座。</t>
  </si>
  <si>
    <t>集水井维修1处、过滤池1座、输配水工程1560m。</t>
  </si>
  <si>
    <t>城关镇堡子社区七组供水提升工程</t>
  </si>
  <si>
    <t>新建过滤池1座、集水井1座、水塔1座、配套管网设施</t>
  </si>
  <si>
    <t>新建集水井1处、过滤池1座、10m³水塔1座、输配水工程1400m。</t>
  </si>
  <si>
    <t>城关镇百乐村一组供水提升工程</t>
  </si>
  <si>
    <t>新建集水井、过滤池1座，配备机电抽水设备。</t>
  </si>
  <si>
    <t>新建集水井1座，集水池1座，蓄水池1座，铺设管网730m</t>
  </si>
  <si>
    <t>城关镇丝银坝村二组饮水提升项目</t>
  </si>
  <si>
    <t>集水井1座、蓄水池1个、更换供水管网</t>
  </si>
  <si>
    <t>新建过滤池1座、集水井1座，10m³水塔1座，铺设管网420m。</t>
  </si>
  <si>
    <t>城关镇纸坊村水源提升工程</t>
  </si>
  <si>
    <t>新建集水井4座，新建减压池1座，铺设管道：DN32PE1000m、DN25PE2000m</t>
  </si>
  <si>
    <t>新建集水井3座，抽抽水井1座，铺设管网4150m。</t>
  </si>
  <si>
    <t>城关镇双嶂村安置点饮水提升工程</t>
  </si>
  <si>
    <t>新建挡墙式集水过滤一体池1座，配套水质净化设备1套，铺设管道：DN50PE500m、DN40PE200m</t>
  </si>
  <si>
    <t>新建截留坝集水井1座，铺设管网500m。</t>
  </si>
  <si>
    <t>池河镇明星村明星片区供水提升工程</t>
  </si>
  <si>
    <t>新建抽水泵房1座，铺设抽水管道0.7km,新建100方水池1座，铺设配水管道12.4km。</t>
  </si>
  <si>
    <t>抽水泵房1座，100m3蓄水池1座，抽水管道640m，配水管道24780m，安装水表235块。</t>
  </si>
  <si>
    <t>池河镇明星村安置社区供水工程提升改造项目</t>
  </si>
  <si>
    <t>改造供水厂一处，主要工程内容：1.改建沉井、井房、蓄水池、厂房等；2.安装抽水给水管网、一体化净水器、水泵、启动柜等供水设施。</t>
  </si>
  <si>
    <t>改造供水厂一处，主要工程内容：1.改建沉井、井房、新建100m3蓄水池、新建净水系统（反应沉淀池1座、慢滤池1座）、改造管网3790m</t>
  </si>
  <si>
    <t>池河镇明星村安全饮水提升工程</t>
  </si>
  <si>
    <t>新增水源工程2处，过滤池1座，管道2000米。</t>
  </si>
  <si>
    <t>新建集水井1座、过滤池1座、管网5570m</t>
  </si>
  <si>
    <t>池河镇双营村水厂饮水管网改造工程</t>
  </si>
  <si>
    <t>更换供水管网设施</t>
  </si>
  <si>
    <t>新建集水井1座、管网3822m</t>
  </si>
  <si>
    <t>池河镇合一村二组人饮工程</t>
  </si>
  <si>
    <t>新建集水井1座、过滤池1座、蓄水塔一座，配套管网设施</t>
  </si>
  <si>
    <t>新建集水井1座、过滤池1座、10m3水塔、管网1410m</t>
  </si>
  <si>
    <t>池河镇五爱村十二、十三组安全饮水饮水提升工程</t>
  </si>
  <si>
    <t>十二组：新建集水井1座，新建20m³水塔1座，新建5m³过滤池1座，铺设管道：DN40PE400m、DN32PE1200m、DN25PE600m、DN20PE600m。   
十三组：维修集水井1座，维修20m³水塔1座，铺设管道：DN40PE400m。</t>
  </si>
  <si>
    <t>十二组新建集水井2座，维修集水井1座，过滤池1座，20方水塔1座，铺设管网3400m；十三组维修改造集水井1座，维修20方水塔1座，铺设管网2900m。</t>
  </si>
  <si>
    <t>池河镇良田村八组安全饮水饮水提升工程</t>
  </si>
  <si>
    <t>新建集水井1座，新建10m³水塔1座，扬程50水泵1台，铺设管道：DN32PE800m、DN25PE600m、DN20PE600m。</t>
  </si>
  <si>
    <t>新建抽水井1座，10方水塔1座，铺设管网800m。</t>
  </si>
  <si>
    <t>后柳镇安全饮水提升工程</t>
  </si>
  <si>
    <t>一心村一、五组更换管道；金齐村二组、黑河沟河村一组更换管道及水源工程一处。</t>
  </si>
  <si>
    <t>拦河坝改造、新建集水井1座、一心村一、五组，金齐村二组、黑河沟河村一组更换管道7200m</t>
  </si>
  <si>
    <t>后柳镇柏桥村四组供水工程</t>
  </si>
  <si>
    <t>新建供水工程1处、水塔1座、集水井1座、过滤池1座、配套管网设施。</t>
  </si>
  <si>
    <t>新建沉淀池1座、20m³水塔1座、过滤池1座、管网3320m</t>
  </si>
  <si>
    <t>喜河镇团结村饮水工程提升项目</t>
  </si>
  <si>
    <t>更换管道700米、新建过滤池2座、减压阀或调压塔1座、集水井1处</t>
  </si>
  <si>
    <t>减压池1处、蓄水池1处、过滤池3处、PE32管道1300米、PE25管道800米。</t>
  </si>
  <si>
    <t>喜河镇实施</t>
  </si>
  <si>
    <t>喜河镇档山村饮水提升工程</t>
  </si>
  <si>
    <t>提升改造五组水源工程及配套设施。</t>
  </si>
  <si>
    <t>新建集水井3座、改造集水井1处、新建5m31座、2.5m3蓄水池1座、蓄水池防渗处理3座，管网5.33km</t>
  </si>
  <si>
    <t>喜河镇长阳村敬老院供水水源工程</t>
  </si>
  <si>
    <t>集水井1座、过滤池1座、配套管网设施</t>
  </si>
  <si>
    <t>新建集水井1座、修复集水井2处、新建滤池1座、管网1.38km</t>
  </si>
  <si>
    <t>喜河镇树林村四组供水水源工程</t>
  </si>
  <si>
    <t>集水井1座、过滤池1座、2座水塔防渗处理、配套管网</t>
  </si>
  <si>
    <t>新建集水井1座、滤池2座、蓄水池防渗处理3座、管网5.03km</t>
  </si>
  <si>
    <t>喜河镇奎星村供水提升工程</t>
  </si>
  <si>
    <t>新建拦河坝集水井1处、安全防护围栏50米 、新建蓄水池1座，配套管网。</t>
  </si>
  <si>
    <t>新建20m3蓄水池1座，滤池1座，管网4.53km</t>
  </si>
  <si>
    <t>喜河镇晨光村猫儿寨供水提升工程</t>
  </si>
  <si>
    <t>新建水源集水井2座，水塔（堰塘湾）1座，机电抽水设备1套，配套管网设施。</t>
  </si>
  <si>
    <t>新建集水井2处，8m3集水池1座，5m3蓄水池1座、抽水设备1套、管网1.7km</t>
  </si>
  <si>
    <t>喜河镇喜河村三四五组安全饮水提升项目</t>
  </si>
  <si>
    <t>水源工程2处、过滤池2处、水塔2座及配套管网</t>
  </si>
  <si>
    <t>新建集水井1座、滤池1座、20m3蓄水池1座、管网8.53km</t>
  </si>
  <si>
    <t>熨斗镇双坪村一组供水工程</t>
  </si>
  <si>
    <t>新建集水井1座，配套动力抽水设施及管网工程</t>
  </si>
  <si>
    <t>新建集水井1座、滤池1座、20m3蓄水池1座、泵房1间、抽水设备1套、管网0.7km</t>
  </si>
  <si>
    <t>熨斗镇茨林村五组供水水源工程</t>
  </si>
  <si>
    <t>新建蓄水池1座，配套动力抽水设施及管网工程</t>
  </si>
  <si>
    <t>新建集水井1座、滤池1座，20m3蓄水池1座、抽水设备1套、管网0.52km</t>
  </si>
  <si>
    <t>熨斗镇沙湾村三、四组饮水提升工程</t>
  </si>
  <si>
    <t>新建集水过滤井1座，配套管网设施</t>
  </si>
  <si>
    <t>新建截留坝集水井1座、滤池1座、管网0.39km、蓄水池防渗处理2座</t>
  </si>
  <si>
    <t>熨斗镇板长村饮水提升项目</t>
  </si>
  <si>
    <t>新建调压池4座，配套管网设施。</t>
  </si>
  <si>
    <t>新建10m3减压池3座，安装管网1.12km</t>
  </si>
  <si>
    <t>熨斗镇先联村七组董家河大院子饮水提升项目</t>
  </si>
  <si>
    <t>新建水源1处，配套管网设施。</t>
  </si>
  <si>
    <t>新建集水井1座、滤池1座、蓄水池防渗处理1座，管网2.4km</t>
  </si>
  <si>
    <t>熨斗镇麦坪村供水提升工程</t>
  </si>
  <si>
    <t>新建抽水设备1套，铺设供水管网800米。</t>
  </si>
  <si>
    <t>抽水管防锈防冻处理800m,配套抽水设备1套</t>
  </si>
  <si>
    <t>两河镇中心村饮水工程提升及灌溉管道改造项目</t>
  </si>
  <si>
    <t>新建四组饮水工程1处、改造二组饮水设施1处、改造五组灌溉引水管道1处</t>
  </si>
  <si>
    <t>二组新建拦河坝（集水井）1座，配套管网4760米。四组新建集水井3座，过滤池2座，50方水塔1座，配套管网4830米。五组配套管网690米。</t>
  </si>
  <si>
    <t>两河镇迎河村一组老林湾供水改造提升工程</t>
  </si>
  <si>
    <t>新建蓄水池1座、配套管网。</t>
  </si>
  <si>
    <t>新建过滤池1座，方水塔座，配套管网170米。</t>
  </si>
  <si>
    <t>两河镇新春村饮水提升项目</t>
  </si>
  <si>
    <t>改造五六组、七组、八组饮水工程，共3处。</t>
  </si>
  <si>
    <t>三四组新建拦河坝（集水井）1座，过滤池1座，20方水塔1座，配套管网951米。七组新建集水井1座，过滤池1座，30方水塔1座，配套管网940米。八组新建拦河坝（集水井）1座，配套管网424米。</t>
  </si>
  <si>
    <t>饶峰镇胜利村饮水提升项目</t>
  </si>
  <si>
    <t>改造提升一组2处、三组2处饮水工程，共4处。</t>
  </si>
  <si>
    <t>一组拦河坝1座、集水井1座、过滤池1座、蓄水池1座、管网4150m。二组水源1处、管网2000m</t>
  </si>
  <si>
    <t>饶峰镇齐心村安置点饮水工程提升项目</t>
  </si>
  <si>
    <t>新建拦水坝1座、集水井1座、过滤池1座，管网2000米。</t>
  </si>
  <si>
    <t>新建拦水坝1座、集水井1座、过滤池1座、20m3水塔1座、管网1636米。</t>
  </si>
  <si>
    <t>饶峰镇牛羊河村敬老院饮水工程提升项目</t>
  </si>
  <si>
    <t>新建拦水坝1座、集水井1座、过滤池1座、蓄水池1个、管网1000米。</t>
  </si>
  <si>
    <t>取水前池1座、取水池1座、集水井1座、过滤池1座、管网1471m</t>
  </si>
  <si>
    <t>饶峰镇蒲溪村饮水工程提升项目</t>
  </si>
  <si>
    <t>新建过滤池2座、维修蓄水池2处、更换管道1000米</t>
  </si>
  <si>
    <t>新建过滤池2座、维修蓄水池2处、更换管道770米</t>
  </si>
  <si>
    <t>饶峰镇三合村饮水工程提升项目</t>
  </si>
  <si>
    <t>一二三五六八组过滤池2座、铺设管道2000米，增设自动供水系统3套、配套消毒设备1套</t>
  </si>
  <si>
    <t>拦河坝1座、过滤池1座、铺设管道2968米。</t>
  </si>
  <si>
    <t>饶峰镇新华村饮水工程提升项目</t>
  </si>
  <si>
    <t>改造一组1处、九组1处饮水工程，共2处。</t>
  </si>
  <si>
    <t>一组：集水井1座、过滤池1座、管网340m。九组：集水井1座、过滤池1座、30m3水塔维修，管网4198m。</t>
  </si>
  <si>
    <t>饶峰镇大湾村饮水工程提升项目</t>
  </si>
  <si>
    <t>炭厂湾及花园安置点共改造提升供水工程2处。</t>
  </si>
  <si>
    <t>新建拦河坝1座，集水井1座，过滤池1座，铺设管网372m。</t>
  </si>
  <si>
    <t>饶峰镇新场村二五组饮水工程提升项目</t>
  </si>
  <si>
    <t>新建过滤池2座、集水井1座、更换管道1000米</t>
  </si>
  <si>
    <t>新建拦河坝、集水井1座，过滤池1座，10m³水塔1座，铺设管网1623m。</t>
  </si>
  <si>
    <t>饶峰镇三岔河村六、七组饮水提升工程</t>
  </si>
  <si>
    <t>修复截流坝集水井1座。</t>
  </si>
  <si>
    <t>新建截留坝集水井1座，铺设管网270m。</t>
  </si>
  <si>
    <t>中池镇夹丰村一组陈家院子供水工程</t>
  </si>
  <si>
    <t>集水井维修1座、配套管网设施。</t>
  </si>
  <si>
    <t>集水井维修1座、管网2010m</t>
  </si>
  <si>
    <t>中池镇夹丰村一组小严家坪供水工程</t>
  </si>
  <si>
    <t>集水井维修1座、过滤池1座、管网2700m</t>
  </si>
  <si>
    <t>中池镇军民村一组供水工程</t>
  </si>
  <si>
    <t>新建蓄水池1座，配套过滤池、管网设施。</t>
  </si>
  <si>
    <t>新建集水井1座、30m3水塔1座、管网3420m</t>
  </si>
  <si>
    <t>中池镇茶里村三组水源工程</t>
  </si>
  <si>
    <t>新建集水井1座、过滤池1座、蓄水池防渗处理</t>
  </si>
  <si>
    <t>新建集水井1座、过滤池1座、管网2350m</t>
  </si>
  <si>
    <t>中池镇青泥涧村供水提升工程</t>
  </si>
  <si>
    <t>维修改造水塔1座，配套过滤池1处。</t>
  </si>
  <si>
    <t>改建集水井1座、过滤池1座、管网2850m</t>
  </si>
  <si>
    <t>迎丰镇梧桐寺村饮水提升工程</t>
  </si>
  <si>
    <t>新建七组饮水工程一处，含20m³钢筋砼水塔1座、集水井1座、过滤池1座、管网2000米。新建一组饮水工程一处，新建5m³钢筋砼水塔1座、集水井1座、过滤池1座、管网600米。</t>
  </si>
  <si>
    <t>一组新建集水井1座，5方水塔1座，七组新建截流坝集水井1座，过滤池1座，20方水塔1座，配套管网5850米。</t>
  </si>
  <si>
    <t>云雾山镇南沟村供水提升工程</t>
  </si>
  <si>
    <t>改造拦河坝1座、新建集水井2座、 过滤池3座、消毒设备1套、水塔1座，配套管网及防护设施</t>
  </si>
  <si>
    <t>新建拦河坝集水井2座，过滤池3座，20m³水塔1座，配套管网5060米。</t>
  </si>
  <si>
    <t>云雾山镇铜钱峡村一、二、三供水提升工程</t>
  </si>
  <si>
    <t>新建水塔4座、过滤池3座、配套管网设施。</t>
  </si>
  <si>
    <t>一组新建沉淀过滤池1座，10方水塔2座，二三组新建水源工程1处，集水井1座，过滤池1座，10方水塔2座，配套管网2230米。</t>
  </si>
  <si>
    <t>云雾山镇丁家坝村二组大院子供水提升工程</t>
  </si>
  <si>
    <t>新建拦河坝1座，集水井1座、过滤池1座 ，消毒设备1台 ，配套管网防护设施，安装水表110块</t>
  </si>
  <si>
    <t>新建拦河坝集水井1座，过滤池1座，20m³水塔维修1座，安装水表110块，配套管网5965米。</t>
  </si>
  <si>
    <t>云雾山镇银杏坝村供水提升工程</t>
  </si>
  <si>
    <t>新建滤池1座，改造集水井1座、配套管网设施</t>
  </si>
  <si>
    <t>新建集水井1座，过滤池1座，配套管网2755米。</t>
  </si>
  <si>
    <t>云雾山镇松树沟村二三组饮水提升工程</t>
  </si>
  <si>
    <t>新建集水井1座、过滤池1座、水塔2座，配套管网设施</t>
  </si>
  <si>
    <t>二组新建集水井1座，过滤池1座，10方水塔1座，三组新建集水井1座，过滤池1座，30方水塔1座，配套管网720米。</t>
  </si>
  <si>
    <t>云雾山镇银杏坝村过滤池工程</t>
  </si>
  <si>
    <t>新建过滤池6座</t>
  </si>
  <si>
    <t>新建过滤池5座，配套管网1720米。</t>
  </si>
  <si>
    <t>云雾山镇丁家坝村饮水提升工程</t>
  </si>
  <si>
    <t>改造一组、三组、五组等3处饮水工程。</t>
  </si>
  <si>
    <t>一组新建拦河坝集水井2座、过滤池2座，配套管网3060米。三组新建过滤池1座，配套管网435米。五组新建集水井1座，过滤池1座，配套管网600米。</t>
  </si>
  <si>
    <t>曾溪镇集镇水厂提升工程</t>
  </si>
  <si>
    <t>新建沉淀池一座。</t>
  </si>
  <si>
    <t>新建漫滤池1座，配套管网1338米。</t>
  </si>
  <si>
    <t>曾溪镇大沟村安置点饮水提升工程</t>
  </si>
  <si>
    <t>二组维修集水井1座，新建5m³过滤池1座；
四组维修集水井1；
五组新建5m³过滤池1座，新建集水过滤一体池1座；
安置点新建截流坝集水井1座</t>
  </si>
  <si>
    <t>二组新建截留坝集水井1座，过滤池1座，五组维修过滤池1座，集水井1座，新建截留坝集水井1座，二组新建集水井2座，铺设管网2400m。</t>
  </si>
  <si>
    <t>曾溪镇立新村一组安置点饮水提升工程</t>
  </si>
  <si>
    <t>新建集水井1座，新建5m³过滤池1座，铺设管道：DN40PE200m</t>
  </si>
  <si>
    <t>新建截留坝集水井1座，过滤池1座，铺设管网1100m。</t>
  </si>
  <si>
    <t>石泉县农村饮水蓄水池安全防护栏安装工程</t>
  </si>
  <si>
    <t>安装蓄水池、水源地集水井、过滤池、安全防护栏等681处。</t>
  </si>
  <si>
    <t>安装蓄水池、水源地集水井、过滤池、安全防护栏等680处</t>
  </si>
  <si>
    <t>石泉县2021年水毁供水管网修复项目</t>
  </si>
  <si>
    <t>采购供水管材99700米，其中PE110管道1200米，PE75管道1200米，PE63管道8800米，PE50管道12600米,PE40管道19200米,PE32管道23900米,PE25管道18900米,PE20管道15100米，同时采购配套管件及消毒药剂。</t>
  </si>
  <si>
    <t>采购供水管材155800米、同时采购配套管件及消毒药剂</t>
  </si>
  <si>
    <t>两河镇中心村农田水利防护工程</t>
  </si>
  <si>
    <t>石发改发
〔2021〕432号</t>
  </si>
  <si>
    <t>修建农田防护堤786m，其中加高加固护岸186m，新建护坡长600m，综合治理河道长度1700m。</t>
  </si>
  <si>
    <t>修建农田防护堤811米，堤顶道路310米</t>
  </si>
  <si>
    <t>该项目为石泉县汶水河两河镇贺家湾至殷家嘴段防洪工程2021年度实施内容</t>
  </si>
  <si>
    <t>附件4</t>
  </si>
  <si>
    <t>2021年巩固衔接基础设施项目验收明细表（水毁修复类）</t>
  </si>
  <si>
    <t>计划规模
（处）</t>
  </si>
  <si>
    <t>核定规模
（处）</t>
  </si>
  <si>
    <t>城关镇丝银坝村村道水毁修复项目</t>
  </si>
  <si>
    <t>新建挡护1500m³。</t>
  </si>
  <si>
    <t>边坡加固15.47米，浆砌石挡墙749m³</t>
  </si>
  <si>
    <t>太平村村道水毁修复</t>
  </si>
  <si>
    <t>石发改发
〔2021〕490号</t>
  </si>
  <si>
    <t>新建挡坎660m³，修复面板220㎡。</t>
  </si>
  <si>
    <t>新建挡坎557m³，修复面板316㎡，桥梁1座</t>
  </si>
  <si>
    <t>古堰社区村道水毁修复</t>
  </si>
  <si>
    <t>新建挡坎1280m³，修复面板295㎡。</t>
  </si>
  <si>
    <t>新建挡坎1320m³，修复面板350㎡。</t>
  </si>
  <si>
    <t>沙河村村道水毁修复</t>
  </si>
  <si>
    <t>新建挡坎1442m³，修复面板58㎡。</t>
  </si>
  <si>
    <t>新建挡坎1367.5m³，路面修复93㎡</t>
  </si>
  <si>
    <t>农光村组级路水毁修复</t>
  </si>
  <si>
    <r>
      <rPr>
        <sz val="10"/>
        <rFont val="宋体"/>
        <charset val="134"/>
      </rPr>
      <t>新建挡坎1010m³，修复面板32</t>
    </r>
    <r>
      <rPr>
        <sz val="10"/>
        <rFont val="SimSun"/>
        <charset val="134"/>
      </rPr>
      <t>㎡。</t>
    </r>
  </si>
  <si>
    <t>新建挡坎1028.13m³</t>
  </si>
  <si>
    <t>城关镇珍珠社区基础设施水毁修复项目</t>
  </si>
  <si>
    <t>水毁修复道路300米，修复污水管网800米及其他水毁设施。</t>
  </si>
  <si>
    <t>池河镇明星村道路水毁修复项目</t>
  </si>
  <si>
    <t>修复路面890㎡；新建浆砌石护坎1300m³。</t>
  </si>
  <si>
    <r>
      <rPr>
        <sz val="10"/>
        <color theme="1"/>
        <rFont val="宋体"/>
        <charset val="134"/>
        <scheme val="minor"/>
      </rPr>
      <t>新建浆砌石挡坎1403m³，修复路面908</t>
    </r>
    <r>
      <rPr>
        <sz val="10"/>
        <color theme="1"/>
        <rFont val="SimSun"/>
        <charset val="134"/>
      </rPr>
      <t>㎡。</t>
    </r>
  </si>
  <si>
    <t>池河镇双营村组级路水毁修复项目</t>
  </si>
  <si>
    <t>新建浆砌石护坎230m³。</t>
  </si>
  <si>
    <t>池河镇谭家湾村道路水毁修复项目</t>
  </si>
  <si>
    <t>新建浆砌石护坎270m³。</t>
  </si>
  <si>
    <t>后柳镇中坝村村道修复提升项目</t>
  </si>
  <si>
    <t>通村路路面修复300米。</t>
  </si>
  <si>
    <t>黑沟河村村组路水毁修复项目</t>
  </si>
  <si>
    <t>新建挡坎5550立方米，修复路面2250平方米，修复水沟350米。</t>
  </si>
  <si>
    <r>
      <rPr>
        <sz val="10"/>
        <rFont val="宋体"/>
        <charset val="134"/>
      </rPr>
      <t>新建挡坎5593m³，修复路面2363</t>
    </r>
    <r>
      <rPr>
        <sz val="10"/>
        <rFont val="SimSun"/>
        <charset val="134"/>
      </rPr>
      <t>㎡</t>
    </r>
    <r>
      <rPr>
        <sz val="10"/>
        <rFont val="宋体"/>
        <charset val="134"/>
      </rPr>
      <t>，修复水沟350.5m。</t>
    </r>
  </si>
  <si>
    <t>金齐村一组、六组道路水毁修复项目</t>
  </si>
  <si>
    <t>一组道路改建30米，配建挡护88m³。六组道路挡坎1000立方米。</t>
  </si>
  <si>
    <t>一组道路改建30米，配建挡护88m³，六组道路挡坎1000m³。</t>
  </si>
  <si>
    <t>喜河镇奎星村道路水毁修复项目</t>
  </si>
  <si>
    <t>新建挡墙1762.38m³、涵洞1处12m，护栏101m。</t>
  </si>
  <si>
    <t>新建浆砌石挡墙1711.96m³，修复面板119.04㎡，涵管4个。</t>
  </si>
  <si>
    <t>金星村道路水毁修复项目</t>
  </si>
  <si>
    <t>浆砌石坎1150方，面板修复105㎡。</t>
  </si>
  <si>
    <t>新建浆砌石挡坎1022.32m³，修复路面157.5㎡。</t>
  </si>
  <si>
    <t>中池镇夹丰村通村道路水毁修复项目</t>
  </si>
  <si>
    <t>道路水毁修复11处，路面修复700㎡、新建浆砌石挡坎1700m³。</t>
  </si>
  <si>
    <t>新建9处浆砌石挡土墙964m³，C15片石砼基础515.14m³；C30砼路面5处共981㎡；埋设DN1000涵管长38m。</t>
  </si>
  <si>
    <t>迎丰镇梧桐寺村堰渠修复项目</t>
  </si>
  <si>
    <t>在小沟新建拦河坝一处，修复堰渠水毁部分。</t>
  </si>
  <si>
    <r>
      <rPr>
        <sz val="10"/>
        <rFont val="宋体"/>
        <charset val="134"/>
      </rPr>
      <t>新建集水井、沉砂池各1座，过水廊道15.9m，配套管道344m，浆砌石挡坎143m，堰渠修复70</t>
    </r>
    <r>
      <rPr>
        <sz val="10"/>
        <rFont val="SimSun"/>
        <charset val="134"/>
      </rPr>
      <t>㎡。</t>
    </r>
  </si>
  <si>
    <t>迎丰镇香炉沟村道路水毁修复项目</t>
  </si>
  <si>
    <r>
      <rPr>
        <sz val="10"/>
        <rFont val="仿宋_GB2312"/>
        <charset val="134"/>
      </rPr>
      <t>新建浆砌石挡坎350m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，修复路面70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</si>
  <si>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新建浆砌石挡坎350m³，修复路面70㎡</t>
  </si>
  <si>
    <t>官田村道路水毁修复项目</t>
  </si>
  <si>
    <t>修复挡坎451立方米，路面修复60平方米。</t>
  </si>
  <si>
    <t>新建挡坎480.55立方米。</t>
  </si>
  <si>
    <t>云阳村道路水毁修复项目</t>
  </si>
  <si>
    <t>新建挡墙1725m³，硬化路面1456㎡。</t>
  </si>
  <si>
    <t>油坊湾村四、五、六组组级路</t>
  </si>
  <si>
    <t>新建挡墙1347m³。</t>
  </si>
  <si>
    <t>新建挡墙1465m³，新建护栏64m。</t>
  </si>
  <si>
    <t>石泉县2021年村组道路水毁修复项目</t>
  </si>
  <si>
    <t>修建村组道路挡护浆砌石坎7700立方米。</t>
  </si>
  <si>
    <t>修建村组道路挡护浆砌石坎8021.78立方米。</t>
  </si>
  <si>
    <t>石泉县2021年村组道路路面修复项目</t>
  </si>
  <si>
    <t>修复村组道路破损路面25000平方米。</t>
  </si>
  <si>
    <t>修复村组道路破损路面20751.84平方米。</t>
  </si>
  <si>
    <t>百乐村水利工程设施修复</t>
  </si>
  <si>
    <t>新建水源1处，20m³水塔1座，配套供水主管道1200米。</t>
  </si>
  <si>
    <t>新建拦河坝集水井1座，20m³矩形蓄水池1座，配套管网工程。</t>
  </si>
  <si>
    <t>堡子社区水利工程设施修复</t>
  </si>
  <si>
    <t>1、一组集水井修复1处，配套PE50管200米；
2、二组集水井修复1处；
3、六组集水井修复1处，配套PE50管100米。</t>
  </si>
  <si>
    <t>1组新建大口井1座，2组新建大口井2座，6组集水井修复1座</t>
  </si>
  <si>
    <t>东风村水利工程设施修复</t>
  </si>
  <si>
    <t>一组、三组修复集水井2处。</t>
  </si>
  <si>
    <t>一组拦河坝集水井1座，3组拦河坝集水井1座</t>
  </si>
  <si>
    <t>枫树村水利工程设施修复</t>
  </si>
  <si>
    <t>1、四组修复农户自建集水井1处；
2、配套PE32管500米；</t>
  </si>
  <si>
    <t>4组新建集水井外侧排洪渠1座，管网工程</t>
  </si>
  <si>
    <t>古堰社区水利工程设施修复</t>
  </si>
  <si>
    <t>1、九组修复集水井1处，10方水塔1座；
2、阴湾修复10方水塔1座，配套PE32管800米。</t>
  </si>
  <si>
    <t>9组新建堤坝一座，10m³蓄水池1座；10组蓄水池维修；配套管网工程</t>
  </si>
  <si>
    <t>红二村水利工程设施修复</t>
  </si>
  <si>
    <t>1、修复农户自建水井2处；
2、配套PE40管200米。</t>
  </si>
  <si>
    <t>新建大口井1座，修复集水井1座，配套管网</t>
  </si>
  <si>
    <t>黄荆坝村水利工程设施修复</t>
  </si>
  <si>
    <t>1、八组新建集水井1座、10方水塔1座，配套PE25管300米；
2、修复加固50方水塔1座。</t>
  </si>
  <si>
    <t>新建拦河坝集水井1座，10m³矩形蓄水池1座，配套管网工程；修复加固50方水塔1</t>
  </si>
  <si>
    <t>红星村水利工程设施修复</t>
  </si>
  <si>
    <t>1、二组修复集水井1座，
2、四组新建5方水塔1处，
3、四组新建集水井1座、过滤池1座，配套PE32管1000米.</t>
  </si>
  <si>
    <t>2组集水井修复1座；4组10m³过滤蓄水池1座，管网工程；新建拦河坝1座</t>
  </si>
  <si>
    <t>雷兴村水利工程设施修复</t>
  </si>
  <si>
    <t>新建水源工程1处，水塔10方1座，配套管道1800米。</t>
  </si>
  <si>
    <t>龙洞新建集水井1座；20m³矩形蓄水池1座，管网工程</t>
  </si>
  <si>
    <t>七里村水利工程设施修复</t>
  </si>
  <si>
    <t>1、一组朱家沟修复集水井1座，新建过滤池1座。
2、四组新建农户自建水井1处，配套PE25管道300米；
3、六组修复集水井1处。</t>
  </si>
  <si>
    <t>1组拦河坝集水井1座，10m³过滤池蓄水池，配套管网工程；四组拦河坝、集水井修复，输水管道修复</t>
  </si>
  <si>
    <t>农光村水利工程设施修复</t>
  </si>
  <si>
    <t>1、四组修复集水井1处，配套PE32管600米；
2、三六组修复集水井1座，新建挡坎10.5m³，配套PE32管1000米；
3、五组修复集水井1处，新建挡坎2.4m³。</t>
  </si>
  <si>
    <t>4组新建取水堤坝1座，5组修复集水井1座，管道铺设</t>
  </si>
  <si>
    <t>丝银坝村水利工程设施修复</t>
  </si>
  <si>
    <t>新建水源工程1处。</t>
  </si>
  <si>
    <t>新建过滤池1座，配套管道铺设</t>
  </si>
  <si>
    <t>双嶂村水利工程设施修复</t>
  </si>
  <si>
    <t>修复水源工程3处，配套PE50管网1200米</t>
  </si>
  <si>
    <t>7组新建取水堤坝1座，修复大雁沟取水堤坝1座，配套管网</t>
  </si>
  <si>
    <t>双桥村水利工程设施修复</t>
  </si>
  <si>
    <t>六组修复水源1处，PE40管1000米。</t>
  </si>
  <si>
    <t>配套管网铺设</t>
  </si>
  <si>
    <t>太平村水利工程设施修复</t>
  </si>
  <si>
    <t>1、三组修复集水井1处，配套PE32管600米；
2、三组赵家湾修复集水井1处，配套PE32管700米；
3、一二组配套PE40管500米，PE32管300米，PE25管200米；
4、五组修复集水井1处、过滤池1处。</t>
  </si>
  <si>
    <t>1.2组管道铺设；3组修复拦河堤坝1座，管道铺设；5组新建拦河坝集水井1座，管道铺设</t>
  </si>
  <si>
    <t>新桥村水利工程设施修复</t>
  </si>
  <si>
    <t>修复冲毁水井2处。</t>
  </si>
  <si>
    <t>新建大口井1座，管道铺设</t>
  </si>
  <si>
    <t>新民村水利工程设施修复</t>
  </si>
  <si>
    <t>1、一组张家湾修复集水井1处；
2、四组黑湾修复集水井1处；
3、配套PE32管500米，PE25管500米。</t>
  </si>
  <si>
    <t>1组新建取水堤坝1座；4组新建取水堤坝1座；5m³蓄水池1座，管道铺设</t>
  </si>
  <si>
    <t>纸坊村水利工程设施修复</t>
  </si>
  <si>
    <t>新建集水井1处，配套PE40管1500米。</t>
  </si>
  <si>
    <t>新建集水井1处，配套管网。</t>
  </si>
  <si>
    <t>元岭村水利工程设施修复</t>
  </si>
  <si>
    <t>1、三组响水崖修复集水井1处；
2、四组修复集水井1处，修复20方水塔1处；
3、一组修复集水井1处；
4、五组阴坡湾集水井修复1处；
5、配套管道1200米。</t>
  </si>
  <si>
    <t>三组响水崖修复拦河坝集水井1处；
四组修复拦河坝集水井1处1处；
一组修复拦河坝集水井1处；
五组新建集水井1处；
5组新建过滤池1座。</t>
  </si>
  <si>
    <t>太阳村水利工程设施修复</t>
  </si>
  <si>
    <t>1、一组修复集水井1处，配套PE25管1000米；
2、三组水井湾修复集水井1处。</t>
  </si>
  <si>
    <t>1组新建拦河坝集水井1座；
3组修复集水井1座，新建5m³蓄水池1座</t>
  </si>
  <si>
    <t>双樟村二组水利工程修复</t>
  </si>
  <si>
    <t>新建20m³水塔1座。</t>
  </si>
  <si>
    <t>管道铺设</t>
  </si>
  <si>
    <t>池河镇双营村三五组抽水站修复项目</t>
  </si>
  <si>
    <t>双营村3、5组抽水站清理集水井1处，更换水泵台及配电设备。</t>
  </si>
  <si>
    <t>池河镇双营村少家沟饮水工程</t>
  </si>
  <si>
    <t>铺设PE75管500m，PE63管500m。</t>
  </si>
  <si>
    <t>池河镇五爱村供水设施修复项目</t>
  </si>
  <si>
    <t>1、新建抽水泵站1座，安装水泵2台（一用一备）配套配电启动设备，新建大口井1座。
2、青山沟拦河坝集水井修复1处，铺设PE110管100m。</t>
  </si>
  <si>
    <t>1、新建抽水泵站1座，安装水泵2台，新建大口井1座。
2、青山沟拦河坝集水井修复1处，铺设PE110管100m。</t>
  </si>
  <si>
    <t>池河镇新兴村供水工程水毁修复项目</t>
  </si>
  <si>
    <t>新兴6组新建20方蓄水池1座，铺设PE40管800m，PE32管200m，PE25管1200m。维修各组供水管道5050米。</t>
  </si>
  <si>
    <t>池河镇新兴村七组晏沟护坎项目</t>
  </si>
  <si>
    <t>新建浆砌石护坎150m³。</t>
  </si>
  <si>
    <t>池河镇明星村饮水工程修复项目</t>
  </si>
  <si>
    <t>1、明星村4组抽水房清理集水井，修复抽水配电设备，更换水泵1台。
2、明星村4组安置点供水工程清理集水井及修复抽水配电设备，修复泵房便道路100m。
3、明星村18组抽水井清淤，更换水泵1台，铺设63PE管200米。
4、明星村20组刘芳英屋后新建砖砌水池1座。铺设25PE管200m。
5、明星村21组李相富集水井清淤，更换抽水设备。铺设25PE管200m。</t>
  </si>
  <si>
    <t>池河镇良田村饮水工程修复项目</t>
  </si>
  <si>
    <t>1、良田水厂（10组）水源工程新建拦河坝集水井1处、修复供水管道Φ110PE管200米；
2、修复12至16组集水井修复1处，新建过滤池1个、修复供水管道32PE管200米。</t>
  </si>
  <si>
    <t>池河镇力建村供水设施修复项目</t>
  </si>
  <si>
    <t>1、力建村6、7组供水水毁修复工程，新建集水井1处，维修更换PE63管200m。
2、力建村5组供水水毁修复工程，滤井清淤及更换抽水设备1台，配电线路200m，安装电杆1根，铺设PE50管50m。
3、力建村2组供水水毁修复工程，滤井清淤、更换抽水设备1台及配电设备。</t>
  </si>
  <si>
    <t>永红村六组、八组、十组安全饮水水修复工程</t>
  </si>
  <si>
    <t>新建沉淀池1个、饮水池1个。</t>
  </si>
  <si>
    <t>磨石村一组钻子沟安全饮水水毁修复项目</t>
  </si>
  <si>
    <t>新建拦河坝1处、集水井1处，更换水管200米。</t>
  </si>
  <si>
    <t>磨石村二组安置点安全饮水水毁修复项目</t>
  </si>
  <si>
    <t>新建拦河坝、集水井、过滤池1处，5m³蓄水池1处，配套管网700米。</t>
  </si>
  <si>
    <t>汉阴沟村安全饮水水毁修复项目</t>
  </si>
  <si>
    <t>新建二组、三组集水井配套管网2000米，通场、白蜡树梁集水井管道</t>
  </si>
  <si>
    <t>喜河镇奎星村安置点供水工程水毁修复项目</t>
  </si>
  <si>
    <t>拦河坝修复1处</t>
  </si>
  <si>
    <t>喜河镇福星供水工程水毁修复项目</t>
  </si>
  <si>
    <t>新建2处集水井、截流坝</t>
  </si>
  <si>
    <t>新建集水井3座、截流坝3个、蓄水井3座、沉淀池3座。</t>
  </si>
  <si>
    <t>喜河镇盘龙村供水工程水毁修复项目</t>
  </si>
  <si>
    <t>新建水塔挡护20m³，配套300m水管。</t>
  </si>
  <si>
    <t>新建水塔挡护18m³，配套300m水管。</t>
  </si>
  <si>
    <t>喜河镇蔡河村四组小龙洞供水工程水毁修复项目</t>
  </si>
  <si>
    <t>修建集水井1处</t>
  </si>
  <si>
    <t>水源地二格池1座、过滤池1座、集水井1座。</t>
  </si>
  <si>
    <t>中池镇西沙河村饮水水毁修复项目</t>
  </si>
  <si>
    <t>五组新建集水井1座</t>
  </si>
  <si>
    <t>中池镇东沙河村饮水水毁修复项目</t>
  </si>
  <si>
    <t>新建集水井1座,Φ32PE管道100米，Φ25PE管道200米</t>
  </si>
  <si>
    <t>中池镇夹丰村饮水工程修复项目</t>
  </si>
  <si>
    <t>1、夹丰村一组供水工程新建集水井1处，铺设PE25管600m。
2、夹丰村三组双沟供水工程维修集水井1处。PE40管600m。</t>
  </si>
  <si>
    <t>中池镇青泥涧村饮水工程修复项目</t>
  </si>
  <si>
    <t>1、青泥涧村1组供水工程维修拦河坝集水井1处，铺设PE63管600m。
2、青泥涧村2组供水工程维修拦河坝集水井1处。
3、青泥涧村4组维修拦河坝集水井1处，蓄水池护坎1处，PE50管200m，铺设PE40管200m。</t>
  </si>
  <si>
    <t>中池镇茨坪村饮水工程修复项目</t>
  </si>
  <si>
    <t>1、茨坪村四组供水工程维修拦河坝集水井1处，铺设PE32管100m。
2、茨坪村四组安置点供水工程维修拦河坝集水井1处。
3、茨坪村二组供水工程（桥下）维修拦河坝集水井1处，铺设PE32管100m。
4、茨坪村二组新子母沟供水工程维修拦河坝集水井1处。</t>
  </si>
  <si>
    <t>中池镇集镇水厂水毁修复项目</t>
  </si>
  <si>
    <t>水源拦河坝清於，铺设主管道Φ160PE管道200米，Φ110PE管道200米，Φ90PE管道300米，Φ75PE管道300米，安装水泵2台及1套配电设备</t>
  </si>
  <si>
    <t>迎丰镇梧桐寺村饮水工程修复项目</t>
  </si>
  <si>
    <t>1、梧桐寺村4组枣树湾供水工程新建拦河坝集水井1座。
2、梧桐寺村5、6组王家湾供水工程新建拦河坝集水井1座。
3、梧桐寺村1组筒车堰供水工程新建拦河坝集水井1座，过滤池1座，铺设PE32管300m。</t>
  </si>
  <si>
    <t>新建拦河坝2座，集水井3座，过滤池1座。</t>
  </si>
  <si>
    <t>迎丰镇弓箭沟村饮水工程修复项目</t>
  </si>
  <si>
    <t>1、弓箭沟村五组（田家院子）新建集水井、过滤池各1座，Φ50PE管500米；
2、弓箭沟村四组（桥板沟）新建拦河坝、集水井、过滤池各1座，Φ40PE管800米；
3、弓箭沟村二组（庙沟）新建集水井、过滤池各1座，Φ50PE管50米；
4、各组铺设管道Φ50PE管250米,Φ40PE管60米,Φ32PE管600米,Φ20PE管200米</t>
  </si>
  <si>
    <t>新建集水井3座，过滤池3座，铺设管网2460米。</t>
  </si>
  <si>
    <t>迎丰镇红花坪村饮水工程修复项目</t>
  </si>
  <si>
    <t>1、一组张家院子供水工程，集水井维修1处，PE32管50m。
2、一组花生地梁供水工程PE50管50m。
3、二组船汇口供水工程集水井维修1处，63管50m。
4、三组大堰沟供水工程新建集水井1处，PE32管50m，PE25管50m。
5、2组千脚岭供水工程PE32管100m。
6、6组南坪供水工程更换40管50m，20管100m。
7、麻柳树供水工程PE20管50m，PE32管100m。</t>
  </si>
  <si>
    <t>新建集水井1座，维修集水井2座，配套管网650米。</t>
  </si>
  <si>
    <t>迎丰镇庙梁村饮水工程修复项目</t>
  </si>
  <si>
    <t>1、二组季家沟供水工程，新建拦河坝集水井1处，滤池1座，铺设PE40管100m。
2、一组程家湾供水工程，新建滤池1座，铺设PE40管50m，PE32管100m。
3、一组太平湾、色子湾更换PE40管200m，PE20管200m</t>
  </si>
  <si>
    <t>新建拦河坝1座，集水井1座，过滤池1座，配套管网。</t>
  </si>
  <si>
    <t>三岔河饮水工程修复</t>
  </si>
  <si>
    <t>三岔河七组饮水工程水管损毁灾后恢复，DN40PE水管800米,DN32PE水管500米。</t>
  </si>
  <si>
    <t>配套DN40PE水管800米,DN32PE水管60米。</t>
  </si>
  <si>
    <t>新华村水源地修复</t>
  </si>
  <si>
    <t>集水井冲毁部分，新修集水井1座</t>
  </si>
  <si>
    <t>新修集水井1座。</t>
  </si>
  <si>
    <t>金星村饮水管道恢复</t>
  </si>
  <si>
    <t>金星村四五组饮水工程水管损毁灾后恢复，DN32PE水管450米；金星村五组集中安置点外挡浆砌石坎4m³。</t>
  </si>
  <si>
    <t>金星村四五组配套DN32PE水管450米，五组浆砌石坎43m³。</t>
  </si>
  <si>
    <t>艾心村六组饮水修复工程</t>
  </si>
  <si>
    <t>新建集水井1座、拦河坝1座。</t>
  </si>
  <si>
    <t>新建集水井1座，拦河坝1座，过滤池1座。</t>
  </si>
  <si>
    <t>共和村饮水管网修复工程</t>
  </si>
  <si>
    <t>二组水毁修复40PE管200米。</t>
  </si>
  <si>
    <t>更换40PE管200米。</t>
  </si>
  <si>
    <t>迎河村一组安全饮水恢复工程</t>
  </si>
  <si>
    <t>新建截流坝1座。</t>
  </si>
  <si>
    <t>丁家坝村安全饮水水毁修复项目</t>
  </si>
  <si>
    <t>修建挡墙1处，修复集水井3处。</t>
  </si>
  <si>
    <t>新建集水井3处，10m³清水池1座，拦河坝1座。</t>
  </si>
  <si>
    <t>水田坪村安全饮水水毁修复项目</t>
  </si>
  <si>
    <t>修复集水井2座，配套PE32管1500米。</t>
  </si>
  <si>
    <t>新建拦河坝集水井各1座，修复拦河坝1座，新建过滤池1座，配套管网。</t>
  </si>
  <si>
    <t>板桥村安全饮水水毁修复项目</t>
  </si>
  <si>
    <t>七组集水井、过滤池各1座，配套管线6千米。</t>
  </si>
  <si>
    <t>三、四组饮水新建沉砂池1座，配套管网；六组、七组新建拦河坝集水井各1座，配套管网。</t>
  </si>
  <si>
    <t>铜钱峡村安全饮水水毁修复项目</t>
  </si>
  <si>
    <t>一组、二组新修集水井2座。</t>
  </si>
  <si>
    <t>一组、二组新建拦河坝、集水井各1座。</t>
  </si>
  <si>
    <t>秋树坝村安全饮水水毁修复项目</t>
  </si>
  <si>
    <t>新建集水井2座，过滤池2座。新建5组拦河坝、集水井1处、配套管网。新建4组集水井、过滤池各1处。</t>
  </si>
  <si>
    <t>二组三组四组五组新建集水井3座，过滤池1座，拦河坝2座，配套管网。</t>
  </si>
  <si>
    <t>官田村安全饮水水毁修复项目</t>
  </si>
  <si>
    <t>新建集水井1座、过滤池2座，配套管材1公里</t>
  </si>
  <si>
    <t>新建过滤池1座，新建拦河坝1座，集水井1座，配套管网450m。</t>
  </si>
  <si>
    <t>双河村安全饮水水毁修复项目</t>
  </si>
  <si>
    <t>新建过滤池2座、拦河坝1座、集水井1座，配套饮水管道3.5km。</t>
  </si>
  <si>
    <t>双河村新建过滤池2座、集水井1座，配管网，集镇供水新建拦河坝一座，集水井一座</t>
  </si>
  <si>
    <t>云阳村安全饮水水毁修复项目</t>
  </si>
  <si>
    <t>一组、三组、七组各新建过滤池1座，配套50PE管100米，40PE管100米。</t>
  </si>
  <si>
    <t>一组新建拦河坝集水井1座、过滤池1座，七组新建过滤池1座；配套管网。</t>
  </si>
  <si>
    <t>瓦窑村安全饮水修复工程</t>
  </si>
  <si>
    <t>新建10m³集水井1座，一组新建20m³水塔1座、过滤池1座。</t>
  </si>
  <si>
    <t>新建15m³水塔1座，10m³集水井1座，过滤池1座。</t>
  </si>
  <si>
    <t>联盟村安全饮水修复工程</t>
  </si>
  <si>
    <t>建集水井1座、过滤池1座。</t>
  </si>
  <si>
    <t>高坎村安全饮水修复工程</t>
  </si>
  <si>
    <t>新建截留坝1座、集水井1处配套管网</t>
  </si>
  <si>
    <t>新建集水井1座，配套管网200m。</t>
  </si>
  <si>
    <t>水利局</t>
  </si>
  <si>
    <t>迎丰镇集镇水厂修复项目</t>
  </si>
  <si>
    <t>迎丰镇集镇水厂修复工程，修复厂区挡墙及围栏大门，新建外护坎800方浆砌石；维修迎丰沟水源拦河坝集水井1处，铺设迎丰沟水源地输水管道PE160管60米，PE110管950米，配水管道PE110管300米，PE90管300米，DN100钢管100米。
新建小沟水源拦河坝集水井一座，滤池一座，铺设输水管道DN150钢管50米，PE160管50米，PE110管3000米，DN110钢管100米。</t>
  </si>
  <si>
    <t>改造取水坝1处，维修取水坝1处 ，新建过滤池1座，恢复水厂临河侧挡墙73m，围墙42m，渠道65m，闸阀及排污井4个，管道混凝土包管400m，安装及维修管道3200m。</t>
  </si>
  <si>
    <t>附件5</t>
  </si>
  <si>
    <t>2021年巩固衔接基础设施项目验收明细表（人居环境整治类）</t>
  </si>
  <si>
    <t>城关镇杨柳社区人居环境整治项目</t>
  </si>
  <si>
    <t>鲁家沟综合环境治理2公里。</t>
  </si>
  <si>
    <t>河道清淤832米；浆砌石挡坎1258.13m³</t>
  </si>
  <si>
    <t>城关镇江南社区环境整治项目</t>
  </si>
  <si>
    <t>改造排污管网150米。</t>
  </si>
  <si>
    <t>外墙真实涂料850㎡；
人行道块料铺设60.8㎡；清理化粪池4个；配套管网200米</t>
  </si>
  <si>
    <t>城关镇双桥村环境整治项目</t>
  </si>
  <si>
    <t>修建挡墙2处，道路硬化120平方米。</t>
  </si>
  <si>
    <t>新建浆砌石坎222.72m³。</t>
  </si>
  <si>
    <t>池河镇明星村环境整治项目</t>
  </si>
  <si>
    <t>铺设安置点污水管网310米。</t>
  </si>
  <si>
    <t>铺设安置点污水管网310m。</t>
  </si>
  <si>
    <t>池河镇明星村至新棉村环境整治项目</t>
  </si>
  <si>
    <t>明星安置点新建垃圾中转亭3处；东区安置点新建垃圾中转亭3处。</t>
  </si>
  <si>
    <t>池河镇五爱村人居环境整治项目</t>
  </si>
  <si>
    <t>农村改厕项目50户；新建垃圾中转房1处；实施人居环境整治。垃圾中转亭3处</t>
  </si>
  <si>
    <t>后柳镇群英村人居环境提升项目</t>
  </si>
  <si>
    <t>石发改发 
〔2021〕392号</t>
  </si>
  <si>
    <t>对群英村重点地段人居环境进行整治提升，新建堰渠2公里，溢流涵洞1处，拦河坝1处。</t>
  </si>
  <si>
    <t>两河镇城镇社区环境整治项目</t>
  </si>
  <si>
    <t>石发改发（2021）194号</t>
  </si>
  <si>
    <t>污水管网改造300米，化粪池2个60立方米。</t>
  </si>
  <si>
    <t>污水管网改造310米，60m³化粪池2座，及附属设施配套。</t>
  </si>
  <si>
    <t>两河镇集镇污水管网接入工程</t>
  </si>
  <si>
    <t>石发改发（2021）392号</t>
  </si>
  <si>
    <r>
      <rPr>
        <sz val="10"/>
        <rFont val="仿宋_GB2312"/>
        <charset val="134"/>
      </rPr>
      <t>新建污水管网200米，污水接入管网120米，检查井5座，新建10m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化粪池2个，20m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化粪池2个</t>
    </r>
  </si>
  <si>
    <t>新建污水管网300米，检查进5座，化粪池4座。</t>
  </si>
  <si>
    <t>两河镇中心村基础设施完善项目</t>
  </si>
  <si>
    <t>整治中心村龙王庙片区人居环境9600㎡，硬化场地320㎡，栽植绿化行道树20棵，新建污水管网716m，排水沟70m，检查井20座，片区住户污水全部接入污水管网。</t>
  </si>
  <si>
    <t>整治中心村龙王庙片区人居环境9600m'，硬化场地683.74㎡，栽植绿化行道树2棵，新建污水管网700m，排水沟69m，检查井20座，片区住户污水全部接入污水管网。</t>
  </si>
  <si>
    <t>两河镇中心村园区配套基础设施改造工程</t>
  </si>
  <si>
    <t>迁改10千伏线路共计1.938千米，迁改配电变压器1台，迁改0.4千伏及以下线路1.629千米，新立水泥电杆31基。</t>
  </si>
  <si>
    <t>改迁10千伏线路1.938千米，迁改变压器1台，迁改0.4千伏线路1.629千米，新立水泥杆31基。</t>
  </si>
  <si>
    <t>熨斗镇先联、长岭村生活污水治理项目</t>
  </si>
  <si>
    <t>污水管网改造430米，25立方应急池3个，三格式化粪池3个，小型提升泵站1座。河道环境整治500米。</t>
  </si>
  <si>
    <t>熨斗镇先联村环境整治项目</t>
  </si>
  <si>
    <t>新建垃圾分类回收点15处</t>
  </si>
  <si>
    <t>云雾山镇双河村至官田村石云公路沿线农村人居环境整治项目</t>
  </si>
  <si>
    <t>实施公路沿线3个村50户及沿线道路环境治理。</t>
  </si>
  <si>
    <t>双河村河堤护栏修复275米，地面硬化300平方米，太阳能路灯安装30盏，绿化300平方米，公路沿线环境整治1公里，秋树坝村活动室后、安置点排洪渠治理两条；官田村活动室周边环境治理600米，活动广场修复、绿化治理200平方米及环境治理。</t>
  </si>
  <si>
    <t>曾溪镇高坎村环境整治项目</t>
  </si>
  <si>
    <t>新建垃圾压缩中转站1处并配套相关设备。</t>
  </si>
  <si>
    <t>新建垃圾压缩中转站1处，配套垃圾压缩设备1个，辅助用房1座。</t>
  </si>
  <si>
    <t>曾溪镇油坊湾村人居环境整治项目</t>
  </si>
  <si>
    <t>新建集镇污水管网0.6公里。</t>
  </si>
  <si>
    <t>后柳镇中坝村人居环境整治项目</t>
  </si>
  <si>
    <t>新建污水管网2公里、整治朱家沟排洪沟。</t>
  </si>
  <si>
    <t>新建污水管网1462m、检查井13座、化粪池6座、污水提升泵站2座、整治朱家沟排洪沟。</t>
  </si>
  <si>
    <t>农业农村局实施</t>
  </si>
  <si>
    <t>2021农村人居环境整治户厕改造配套完善项目</t>
  </si>
  <si>
    <t>对2020年全县3158户厕所改造户进行规范化管护、维护及提升，按照2000元每户的标准给予补助，进一步改善农村人居环境。</t>
  </si>
  <si>
    <t>住建局实施</t>
  </si>
  <si>
    <t>2021年危房改造项目</t>
  </si>
  <si>
    <t>实施危房改造9户</t>
  </si>
  <si>
    <t>经贸局主管，
相关镇实施</t>
  </si>
  <si>
    <t>石泉县脱贫村公共服务提升项目</t>
  </si>
  <si>
    <t>为脱贫村建设微站平台、桅杆、传输光缆9.3公里等公共服务设施予以补助。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</si>
</sst>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_);[Red]\(0\)"/>
    <numFmt numFmtId="179" formatCode="0_ "/>
    <numFmt numFmtId="180" formatCode="0_);\(0\)"/>
    <numFmt numFmtId="181" formatCode="\+0;\-0;0;@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b/>
      <sz val="24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SimSun"/>
      <charset val="134"/>
    </font>
    <font>
      <sz val="10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1" borderId="9" applyNumberFormat="0" applyAlignment="0" applyProtection="0">
      <alignment vertical="center"/>
    </xf>
    <xf numFmtId="0" fontId="48" fillId="11" borderId="5" applyNumberFormat="0" applyAlignment="0" applyProtection="0">
      <alignment vertical="center"/>
    </xf>
    <xf numFmtId="0" fontId="49" fillId="12" borderId="10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4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21" fillId="0" borderId="1" xfId="2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5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41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51" applyFont="1" applyFill="1" applyBorder="1" applyAlignment="1">
      <alignment horizontal="center" vertical="center" wrapText="1"/>
    </xf>
    <xf numFmtId="0" fontId="24" fillId="0" borderId="1" xfId="41" applyFont="1" applyFill="1" applyBorder="1" applyAlignment="1">
      <alignment horizontal="center" vertical="center" wrapText="1"/>
    </xf>
    <xf numFmtId="0" fontId="25" fillId="0" borderId="1" xfId="51" applyFont="1" applyFill="1" applyBorder="1" applyAlignment="1">
      <alignment horizontal="center" vertical="center"/>
    </xf>
    <xf numFmtId="176" fontId="25" fillId="0" borderId="1" xfId="51" applyNumberFormat="1" applyFont="1" applyFill="1" applyBorder="1" applyAlignment="1">
      <alignment horizontal="center" vertical="center"/>
    </xf>
    <xf numFmtId="0" fontId="24" fillId="0" borderId="1" xfId="51" applyFont="1" applyFill="1" applyBorder="1" applyAlignment="1">
      <alignment horizontal="center" vertical="center"/>
    </xf>
    <xf numFmtId="0" fontId="24" fillId="0" borderId="1" xfId="51" applyNumberFormat="1" applyFont="1" applyFill="1" applyBorder="1" applyAlignment="1">
      <alignment horizontal="center" vertical="center"/>
    </xf>
    <xf numFmtId="0" fontId="26" fillId="0" borderId="1" xfId="51" applyFont="1" applyFill="1" applyBorder="1" applyAlignment="1">
      <alignment horizontal="center" vertical="center" wrapText="1"/>
    </xf>
    <xf numFmtId="0" fontId="24" fillId="0" borderId="1" xfId="51" applyFont="1" applyFill="1" applyBorder="1" applyAlignment="1">
      <alignment horizontal="center" vertical="center" wrapText="1"/>
    </xf>
    <xf numFmtId="0" fontId="26" fillId="0" borderId="1" xfId="51" applyNumberFormat="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1" xfId="52" applyFont="1" applyFill="1" applyBorder="1" applyAlignment="1" applyProtection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176" fontId="29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176" fontId="32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176" fontId="3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2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3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4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5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6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7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8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9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0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1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2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3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4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5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6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7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8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19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20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21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22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23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24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5101</xdr:colOff>
      <xdr:row>70</xdr:row>
      <xdr:rowOff>0</xdr:rowOff>
    </xdr:from>
    <xdr:to>
      <xdr:col>1</xdr:col>
      <xdr:colOff>270389</xdr:colOff>
      <xdr:row>70</xdr:row>
      <xdr:rowOff>76200</xdr:rowOff>
    </xdr:to>
    <xdr:sp>
      <xdr:nvSpPr>
        <xdr:cNvPr id="25" name="rect"/>
        <xdr:cNvSpPr/>
      </xdr:nvSpPr>
      <xdr:spPr>
        <a:xfrm>
          <a:off x="480695" y="45580300"/>
          <a:ext cx="264795" cy="76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2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3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4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5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6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7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8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9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0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1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2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3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4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5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6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7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8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19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20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21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22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23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24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273685</xdr:colOff>
      <xdr:row>36</xdr:row>
      <xdr:rowOff>511810</xdr:rowOff>
    </xdr:to>
    <xdr:sp>
      <xdr:nvSpPr>
        <xdr:cNvPr id="25" name="Image1"/>
        <xdr:cNvSpPr>
          <a:spLocks noChangeAspect="1"/>
        </xdr:cNvSpPr>
      </xdr:nvSpPr>
      <xdr:spPr>
        <a:xfrm>
          <a:off x="485775" y="245237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8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9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9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9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9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9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9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9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9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4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4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4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4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5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6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8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9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9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9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9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9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9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9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9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9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19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0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1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2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3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4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4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5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6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6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6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6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6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6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6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6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6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6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7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28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2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0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1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1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1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1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1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1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1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1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1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1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2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3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3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3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3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3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3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3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3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5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6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6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6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6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6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6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6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6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6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6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7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8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8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8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8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8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8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4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7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8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8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0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0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0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0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1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2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5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5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5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5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5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5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6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7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7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7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7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7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7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7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57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0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0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0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0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0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0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0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0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1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2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2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2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2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2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2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6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5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6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7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7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7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7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7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7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7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7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7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7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8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9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9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9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9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9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9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9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69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6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0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2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2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2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2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2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2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2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2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3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4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4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4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4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4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74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5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6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7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9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9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9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9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7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0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1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1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1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1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1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1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1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81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1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1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2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3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4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4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4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4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4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4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4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4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4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4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5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6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6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6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6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6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86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6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6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6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6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7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88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89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0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1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1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1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91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1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1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1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1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1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1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2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3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3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3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3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3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3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3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93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3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3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4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5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6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96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6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6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6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6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6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6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6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6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8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8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8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98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9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5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5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6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0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0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1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7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7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8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19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0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0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0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0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0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0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2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2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2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22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2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2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2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2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3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24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5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6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7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7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7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27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7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7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7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7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78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79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0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1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8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89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90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91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9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9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9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9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9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29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29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29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2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3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4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5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0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2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3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4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5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1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2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2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2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2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2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2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2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2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2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2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3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4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4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4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4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4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34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4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4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48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49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0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1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8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59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0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1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8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1369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2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3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4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5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7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2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3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4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5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8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9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9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92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1393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394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395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396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397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398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399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0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1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2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3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4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5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6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7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8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09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10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11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12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13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14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15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16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1417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1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1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2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3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6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7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2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2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3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6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7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3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2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3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6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7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4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2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3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6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7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5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6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6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62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63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6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146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6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6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6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6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7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8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49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0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1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1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1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151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1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1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1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1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18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19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2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3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8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29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2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3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8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39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2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3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8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49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2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3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8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59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6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156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6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6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6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6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6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6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6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6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7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8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59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160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2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3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3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3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3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38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39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0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1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2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3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8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49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50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51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52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53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5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5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5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5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5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5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6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16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82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83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8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8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8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8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88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89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0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1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2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3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8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699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700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701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702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703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70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170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4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7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7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0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0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0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0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0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0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0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0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9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9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9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89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8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19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19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0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0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1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1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2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2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4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3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39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0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0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4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9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49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0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4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4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4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4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5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9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9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9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9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9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59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0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1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1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1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1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6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1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1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2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3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4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4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4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4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4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4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4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4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4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4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5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6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6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6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6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6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66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6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6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6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6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7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68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69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0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1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1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1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271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1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1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1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1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1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1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2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3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3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3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3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3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3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3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273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3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3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4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5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6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276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7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4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8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8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0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0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0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0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29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299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0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0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0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9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09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0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4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4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4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4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5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16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1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1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4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4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4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4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4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4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4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4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5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6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6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6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6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6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326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2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3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3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4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4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49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0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0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0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0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0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0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2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3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5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59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0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0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2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2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2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2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64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69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0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1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2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2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4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4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4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4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5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6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7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4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5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6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7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8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89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90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91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92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549910</xdr:rowOff>
    </xdr:to>
    <xdr:sp>
      <xdr:nvSpPr>
        <xdr:cNvPr id="3793" name="Image1"/>
        <xdr:cNvSpPr>
          <a:spLocks noChangeAspect="1"/>
        </xdr:cNvSpPr>
      </xdr:nvSpPr>
      <xdr:spPr>
        <a:xfrm>
          <a:off x="485775" y="129794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9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9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9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9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9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79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0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4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38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6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6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6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6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7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88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89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0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1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1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1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1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1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1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1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1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1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1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2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3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3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3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3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3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3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3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393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3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3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4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5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6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396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6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6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6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6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6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6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6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6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7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8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8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8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8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8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398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8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8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8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8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39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0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2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3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3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3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3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3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3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4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5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5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5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5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5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5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5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5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5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5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6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0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8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8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8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8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8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8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8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8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09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0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1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2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5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5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5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5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5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5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6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7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7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7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7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7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7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7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17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8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1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0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0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0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0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0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0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0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0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1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2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2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2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2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2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2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2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2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2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2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2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5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6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7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7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7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27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9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9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9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29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29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29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0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1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2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2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3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4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4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3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4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4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4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4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5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36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8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9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9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9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39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39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39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39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39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39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39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0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1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1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1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1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1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1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1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1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2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4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4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4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4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4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4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4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4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5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6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6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6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6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6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6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6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6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6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6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48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49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0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1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1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1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1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1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1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1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1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2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3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3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4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5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6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56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6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6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6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6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6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6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6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6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7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8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8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8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8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8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58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8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8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8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8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5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0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1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2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3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3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3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3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5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5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5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5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5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5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6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2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3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4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5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6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7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8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79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80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572770</xdr:rowOff>
    </xdr:to>
    <xdr:sp>
      <xdr:nvSpPr>
        <xdr:cNvPr id="4681" name="Image1"/>
        <xdr:cNvSpPr>
          <a:spLocks noChangeAspect="1"/>
        </xdr:cNvSpPr>
      </xdr:nvSpPr>
      <xdr:spPr>
        <a:xfrm>
          <a:off x="485775" y="12979400"/>
          <a:ext cx="26352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8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8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8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8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8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8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8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8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6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0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0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0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0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1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72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7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5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5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5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5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5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5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6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7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7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7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7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7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7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7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77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7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7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8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79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0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0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0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0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0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0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0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0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0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0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1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2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2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2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2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2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2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2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2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2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2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3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0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1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2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3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4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5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6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7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8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546100</xdr:rowOff>
    </xdr:to>
    <xdr:sp>
      <xdr:nvSpPr>
        <xdr:cNvPr id="4849" name="Image1"/>
        <xdr:cNvSpPr>
          <a:spLocks noChangeAspect="1"/>
        </xdr:cNvSpPr>
      </xdr:nvSpPr>
      <xdr:spPr>
        <a:xfrm>
          <a:off x="488315" y="12979400"/>
          <a:ext cx="26035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5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4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5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6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7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8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69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70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71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72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552450</xdr:rowOff>
    </xdr:to>
    <xdr:sp>
      <xdr:nvSpPr>
        <xdr:cNvPr id="4873" name="Image1"/>
        <xdr:cNvSpPr>
          <a:spLocks noChangeAspect="1"/>
        </xdr:cNvSpPr>
      </xdr:nvSpPr>
      <xdr:spPr>
        <a:xfrm>
          <a:off x="488315" y="12979400"/>
          <a:ext cx="2603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7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7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7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7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7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7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8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89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90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91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92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93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94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95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96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550545</xdr:rowOff>
    </xdr:to>
    <xdr:sp>
      <xdr:nvSpPr>
        <xdr:cNvPr id="4897" name="Image1"/>
        <xdr:cNvSpPr>
          <a:spLocks noChangeAspect="1"/>
        </xdr:cNvSpPr>
      </xdr:nvSpPr>
      <xdr:spPr>
        <a:xfrm>
          <a:off x="485775" y="12979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9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89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0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49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2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2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2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2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2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2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2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2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3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4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5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6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49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9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9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9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9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9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499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0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1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1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1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1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1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1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1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1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2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0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4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4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4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4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4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4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4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4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0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6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6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6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6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7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8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09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0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1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1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1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1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3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3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3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3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3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3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3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3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3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3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4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5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6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6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1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8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8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8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8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19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0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1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2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3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4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5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6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7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8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549275</xdr:rowOff>
    </xdr:to>
    <xdr:sp>
      <xdr:nvSpPr>
        <xdr:cNvPr id="5209" name="Image1"/>
        <xdr:cNvSpPr>
          <a:spLocks noChangeAspect="1"/>
        </xdr:cNvSpPr>
      </xdr:nvSpPr>
      <xdr:spPr>
        <a:xfrm>
          <a:off x="485775" y="12979400"/>
          <a:ext cx="263525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1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2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3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3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3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3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3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3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3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3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3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3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4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5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5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5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5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5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5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5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25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5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5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6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7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8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28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82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83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84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85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86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87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88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89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0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1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2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3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4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5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6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7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8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299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300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301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302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303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304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305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0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0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0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0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1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2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0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1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8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39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0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1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8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49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50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51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5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35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54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55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5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5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5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5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2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3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4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5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6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7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7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72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73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74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75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7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37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7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7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8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39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40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40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0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0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0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0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0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0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08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09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0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1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6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7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8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19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20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21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22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23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24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586740</xdr:rowOff>
    </xdr:to>
    <xdr:sp>
      <xdr:nvSpPr>
        <xdr:cNvPr id="5425" name="Image1"/>
        <xdr:cNvSpPr>
          <a:spLocks noChangeAspect="1"/>
        </xdr:cNvSpPr>
      </xdr:nvSpPr>
      <xdr:spPr>
        <a:xfrm>
          <a:off x="488315" y="12979400"/>
          <a:ext cx="26035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2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2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2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2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2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3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4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5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3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0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1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2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3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4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5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6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7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8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273050</xdr:colOff>
      <xdr:row>20</xdr:row>
      <xdr:rowOff>584835</xdr:rowOff>
    </xdr:to>
    <xdr:sp>
      <xdr:nvSpPr>
        <xdr:cNvPr id="5449" name="Image1"/>
        <xdr:cNvSpPr>
          <a:spLocks noChangeAspect="1"/>
        </xdr:cNvSpPr>
      </xdr:nvSpPr>
      <xdr:spPr>
        <a:xfrm>
          <a:off x="485775" y="12979400"/>
          <a:ext cx="26289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0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1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2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3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4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5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6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7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8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59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0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1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2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3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4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5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6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7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8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69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70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71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72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645160</xdr:rowOff>
    </xdr:to>
    <xdr:sp>
      <xdr:nvSpPr>
        <xdr:cNvPr id="5473" name="Image1"/>
        <xdr:cNvSpPr>
          <a:spLocks noChangeAspect="1"/>
        </xdr:cNvSpPr>
      </xdr:nvSpPr>
      <xdr:spPr>
        <a:xfrm>
          <a:off x="485775" y="12979400"/>
          <a:ext cx="263525" cy="645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7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7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76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77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7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7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2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3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6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7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8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2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3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6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7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49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2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3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6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7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0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2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3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4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5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6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7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8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19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20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584200</xdr:rowOff>
    </xdr:to>
    <xdr:sp>
      <xdr:nvSpPr>
        <xdr:cNvPr id="5521" name="Image1"/>
        <xdr:cNvSpPr>
          <a:spLocks noChangeAspect="1"/>
        </xdr:cNvSpPr>
      </xdr:nvSpPr>
      <xdr:spPr>
        <a:xfrm>
          <a:off x="485775" y="12979400"/>
          <a:ext cx="26352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2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2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2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2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2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2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2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2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3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4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5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0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1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2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3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4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5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6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7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8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551815</xdr:rowOff>
    </xdr:to>
    <xdr:sp>
      <xdr:nvSpPr>
        <xdr:cNvPr id="5569" name="Image1"/>
        <xdr:cNvSpPr>
          <a:spLocks noChangeAspect="1"/>
        </xdr:cNvSpPr>
      </xdr:nvSpPr>
      <xdr:spPr>
        <a:xfrm>
          <a:off x="485775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2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3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8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79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2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3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8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89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2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3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8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599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2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3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8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09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10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11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12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13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14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15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16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551815</xdr:rowOff>
    </xdr:to>
    <xdr:sp>
      <xdr:nvSpPr>
        <xdr:cNvPr id="5617" name="Image1"/>
        <xdr:cNvSpPr>
          <a:spLocks noChangeAspect="1"/>
        </xdr:cNvSpPr>
      </xdr:nvSpPr>
      <xdr:spPr>
        <a:xfrm>
          <a:off x="486410" y="12979400"/>
          <a:ext cx="2635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18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19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0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1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2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3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4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5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6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7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8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29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0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1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2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3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4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5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6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7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8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39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40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512445</xdr:rowOff>
    </xdr:to>
    <xdr:sp>
      <xdr:nvSpPr>
        <xdr:cNvPr id="5641" name="Image1"/>
        <xdr:cNvSpPr>
          <a:spLocks noChangeAspect="1"/>
        </xdr:cNvSpPr>
      </xdr:nvSpPr>
      <xdr:spPr>
        <a:xfrm>
          <a:off x="486410" y="12979400"/>
          <a:ext cx="26352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42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43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44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45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46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47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48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49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0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1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2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3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4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5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6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7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8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59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0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1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2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3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4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5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6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7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8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69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0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1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2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3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4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5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6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7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8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79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0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1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2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3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4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5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6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7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8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20</xdr:row>
      <xdr:rowOff>0</xdr:rowOff>
    </xdr:from>
    <xdr:to>
      <xdr:col>1</xdr:col>
      <xdr:colOff>274320</xdr:colOff>
      <xdr:row>20</xdr:row>
      <xdr:rowOff>511175</xdr:rowOff>
    </xdr:to>
    <xdr:sp>
      <xdr:nvSpPr>
        <xdr:cNvPr id="5689" name="Image1"/>
        <xdr:cNvSpPr>
          <a:spLocks noChangeAspect="1"/>
        </xdr:cNvSpPr>
      </xdr:nvSpPr>
      <xdr:spPr>
        <a:xfrm>
          <a:off x="486410" y="129794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0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1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2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3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4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5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6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7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8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699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0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1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2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3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4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5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6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7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8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09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10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11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12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344170</xdr:rowOff>
    </xdr:to>
    <xdr:sp>
      <xdr:nvSpPr>
        <xdr:cNvPr id="5713" name="Image1"/>
        <xdr:cNvSpPr>
          <a:spLocks noChangeAspect="1"/>
        </xdr:cNvSpPr>
      </xdr:nvSpPr>
      <xdr:spPr>
        <a:xfrm>
          <a:off x="485775" y="12979400"/>
          <a:ext cx="26352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1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1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1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1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1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1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2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3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4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2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3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4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5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6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7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8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59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60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20</xdr:row>
      <xdr:rowOff>0</xdr:rowOff>
    </xdr:from>
    <xdr:to>
      <xdr:col>1</xdr:col>
      <xdr:colOff>273050</xdr:colOff>
      <xdr:row>20</xdr:row>
      <xdr:rowOff>580390</xdr:rowOff>
    </xdr:to>
    <xdr:sp>
      <xdr:nvSpPr>
        <xdr:cNvPr id="5761" name="Image1"/>
        <xdr:cNvSpPr>
          <a:spLocks noChangeAspect="1"/>
        </xdr:cNvSpPr>
      </xdr:nvSpPr>
      <xdr:spPr>
        <a:xfrm>
          <a:off x="488315" y="12979400"/>
          <a:ext cx="260350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6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6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6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6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6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6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6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6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7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8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8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8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8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8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78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8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8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88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89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0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1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2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3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8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799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0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1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2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3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8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09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1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4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5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6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7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8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29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30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31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32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534670</xdr:rowOff>
    </xdr:to>
    <xdr:sp>
      <xdr:nvSpPr>
        <xdr:cNvPr id="5833" name="Image1"/>
        <xdr:cNvSpPr>
          <a:spLocks noChangeAspect="1"/>
        </xdr:cNvSpPr>
      </xdr:nvSpPr>
      <xdr:spPr>
        <a:xfrm>
          <a:off x="485775" y="12979400"/>
          <a:ext cx="2635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3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3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3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3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38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39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0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1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2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3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8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49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50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51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52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53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54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55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56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538480</xdr:rowOff>
    </xdr:to>
    <xdr:sp>
      <xdr:nvSpPr>
        <xdr:cNvPr id="5857" name="Image1"/>
        <xdr:cNvSpPr>
          <a:spLocks noChangeAspect="1"/>
        </xdr:cNvSpPr>
      </xdr:nvSpPr>
      <xdr:spPr>
        <a:xfrm>
          <a:off x="485775" y="12979400"/>
          <a:ext cx="26352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5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5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6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7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8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89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0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1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0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1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2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3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4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5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6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7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8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511810</xdr:rowOff>
    </xdr:to>
    <xdr:sp>
      <xdr:nvSpPr>
        <xdr:cNvPr id="5929" name="Image1"/>
        <xdr:cNvSpPr>
          <a:spLocks noChangeAspect="1"/>
        </xdr:cNvSpPr>
      </xdr:nvSpPr>
      <xdr:spPr>
        <a:xfrm>
          <a:off x="485775" y="129794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0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1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2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3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4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5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6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7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8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39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0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1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2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3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4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5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6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7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8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49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0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1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2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3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4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5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6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7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8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59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0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1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2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3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4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5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6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7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8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69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70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71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72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73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74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75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76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20</xdr:row>
      <xdr:rowOff>0</xdr:rowOff>
    </xdr:from>
    <xdr:to>
      <xdr:col>1</xdr:col>
      <xdr:colOff>273685</xdr:colOff>
      <xdr:row>20</xdr:row>
      <xdr:rowOff>551180</xdr:rowOff>
    </xdr:to>
    <xdr:sp>
      <xdr:nvSpPr>
        <xdr:cNvPr id="5977" name="Image1"/>
        <xdr:cNvSpPr>
          <a:spLocks noChangeAspect="1"/>
        </xdr:cNvSpPr>
      </xdr:nvSpPr>
      <xdr:spPr>
        <a:xfrm>
          <a:off x="485775" y="129794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D10" sqref="D10"/>
    </sheetView>
  </sheetViews>
  <sheetFormatPr defaultColWidth="9" defaultRowHeight="14.25" outlineLevelCol="7"/>
  <cols>
    <col min="1" max="1" width="6.63333333333333" style="1" customWidth="1"/>
    <col min="2" max="2" width="34.125" style="1" customWidth="1"/>
    <col min="3" max="3" width="13.5" style="1" customWidth="1"/>
    <col min="4" max="4" width="24.8833333333333" style="1" customWidth="1"/>
    <col min="5" max="5" width="12.6333333333333" style="1" customWidth="1"/>
    <col min="6" max="6" width="25.6333333333333" style="4" customWidth="1"/>
    <col min="7" max="7" width="18.375" style="1" customWidth="1"/>
    <col min="8" max="8" width="25.375" style="1" customWidth="1"/>
    <col min="9" max="16384" width="9" style="1"/>
  </cols>
  <sheetData>
    <row r="1" s="123" customFormat="1" ht="22" customHeight="1" spans="1:6">
      <c r="A1" s="126" t="s">
        <v>0</v>
      </c>
      <c r="B1" s="126"/>
      <c r="C1" s="127"/>
      <c r="F1" s="128"/>
    </row>
    <row r="2" s="124" customFormat="1" ht="40" customHeight="1" spans="1:8">
      <c r="A2" s="129" t="s">
        <v>1</v>
      </c>
      <c r="B2" s="129"/>
      <c r="C2" s="129"/>
      <c r="D2" s="129"/>
      <c r="E2" s="129"/>
      <c r="F2" s="130"/>
      <c r="G2" s="129"/>
      <c r="H2" s="129"/>
    </row>
    <row r="3" s="1" customFormat="1" ht="54" customHeight="1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55" t="s">
        <v>7</v>
      </c>
      <c r="G3" s="7" t="s">
        <v>8</v>
      </c>
      <c r="H3" s="8" t="s">
        <v>9</v>
      </c>
    </row>
    <row r="4" s="1" customFormat="1" ht="33" customHeight="1" spans="1:8">
      <c r="A4" s="131" t="s">
        <v>10</v>
      </c>
      <c r="B4" s="132"/>
      <c r="C4" s="132">
        <f t="shared" ref="C4:G4" si="0">SUM(C5,C9,C14,C17)</f>
        <v>213</v>
      </c>
      <c r="D4" s="132">
        <f t="shared" si="0"/>
        <v>213</v>
      </c>
      <c r="E4" s="132">
        <f t="shared" si="0"/>
        <v>7720.25</v>
      </c>
      <c r="F4" s="132">
        <f t="shared" si="0"/>
        <v>213</v>
      </c>
      <c r="G4" s="133">
        <f t="shared" si="0"/>
        <v>7532.73268085106</v>
      </c>
      <c r="H4" s="132"/>
    </row>
    <row r="5" s="125" customFormat="1" ht="35" customHeight="1" spans="1:8">
      <c r="A5" s="111" t="s">
        <v>11</v>
      </c>
      <c r="B5" s="134" t="s">
        <v>12</v>
      </c>
      <c r="C5" s="135">
        <v>34</v>
      </c>
      <c r="D5" s="135">
        <f t="shared" ref="D5:F5" si="1">SUM(D6:D8)</f>
        <v>34</v>
      </c>
      <c r="E5" s="136">
        <f t="shared" si="1"/>
        <v>2168.4</v>
      </c>
      <c r="F5" s="135">
        <v>34</v>
      </c>
      <c r="G5" s="136">
        <f>SUM(G6:G8)</f>
        <v>2096.393</v>
      </c>
      <c r="H5" s="20"/>
    </row>
    <row r="6" s="84" customFormat="1" ht="24" customHeight="1" spans="1:8">
      <c r="A6" s="137">
        <v>1</v>
      </c>
      <c r="B6" s="137" t="s">
        <v>13</v>
      </c>
      <c r="C6" s="137">
        <v>11</v>
      </c>
      <c r="D6" s="138">
        <v>11</v>
      </c>
      <c r="E6" s="139">
        <v>1476.4</v>
      </c>
      <c r="F6" s="138">
        <v>11</v>
      </c>
      <c r="G6" s="140">
        <v>1408.913</v>
      </c>
      <c r="H6" s="70"/>
    </row>
    <row r="7" s="1" customFormat="1" ht="24" customHeight="1" spans="1:8">
      <c r="A7" s="137">
        <v>2</v>
      </c>
      <c r="B7" s="137" t="s">
        <v>14</v>
      </c>
      <c r="C7" s="137">
        <v>22</v>
      </c>
      <c r="D7" s="137">
        <v>22</v>
      </c>
      <c r="E7" s="139">
        <v>342</v>
      </c>
      <c r="F7" s="137">
        <v>22</v>
      </c>
      <c r="G7" s="140">
        <v>338.55</v>
      </c>
      <c r="H7" s="137"/>
    </row>
    <row r="8" s="1" customFormat="1" ht="24" customHeight="1" spans="1:8">
      <c r="A8" s="137">
        <v>3</v>
      </c>
      <c r="B8" s="137" t="s">
        <v>15</v>
      </c>
      <c r="C8" s="137">
        <v>1</v>
      </c>
      <c r="D8" s="137">
        <v>1</v>
      </c>
      <c r="E8" s="139">
        <v>350</v>
      </c>
      <c r="F8" s="137">
        <v>1</v>
      </c>
      <c r="G8" s="140">
        <v>348.93</v>
      </c>
      <c r="H8" s="137"/>
    </row>
    <row r="9" s="125" customFormat="1" ht="34" customHeight="1" spans="1:8">
      <c r="A9" s="134" t="s">
        <v>16</v>
      </c>
      <c r="B9" s="134" t="s">
        <v>17</v>
      </c>
      <c r="C9" s="111">
        <v>72</v>
      </c>
      <c r="D9" s="135">
        <f t="shared" ref="D9:G9" si="2">SUM(D10:D13)</f>
        <v>72</v>
      </c>
      <c r="E9" s="136">
        <f t="shared" si="2"/>
        <v>1584.2</v>
      </c>
      <c r="F9" s="111">
        <f t="shared" si="2"/>
        <v>72</v>
      </c>
      <c r="G9" s="136">
        <f t="shared" si="2"/>
        <v>1544.2</v>
      </c>
      <c r="H9" s="20"/>
    </row>
    <row r="10" s="125" customFormat="1" ht="24" customHeight="1" spans="1:8">
      <c r="A10" s="141">
        <v>1</v>
      </c>
      <c r="B10" s="141" t="s">
        <v>18</v>
      </c>
      <c r="C10" s="142">
        <v>69</v>
      </c>
      <c r="D10" s="142">
        <v>69</v>
      </c>
      <c r="E10" s="143">
        <v>868</v>
      </c>
      <c r="F10" s="144">
        <v>69</v>
      </c>
      <c r="G10" s="144">
        <v>863.96</v>
      </c>
      <c r="H10" s="20"/>
    </row>
    <row r="11" s="125" customFormat="1" ht="24" customHeight="1" spans="1:8">
      <c r="A11" s="141">
        <v>2</v>
      </c>
      <c r="B11" s="141" t="s">
        <v>19</v>
      </c>
      <c r="C11" s="142">
        <v>1</v>
      </c>
      <c r="D11" s="142">
        <v>1</v>
      </c>
      <c r="E11" s="143">
        <v>136.2</v>
      </c>
      <c r="F11" s="142">
        <v>1</v>
      </c>
      <c r="G11" s="145">
        <v>135.15</v>
      </c>
      <c r="H11" s="20"/>
    </row>
    <row r="12" s="125" customFormat="1" ht="24" customHeight="1" spans="1:8">
      <c r="A12" s="141">
        <v>3</v>
      </c>
      <c r="B12" s="141" t="s">
        <v>20</v>
      </c>
      <c r="C12" s="142">
        <v>1</v>
      </c>
      <c r="D12" s="142">
        <v>1</v>
      </c>
      <c r="E12" s="143">
        <v>100</v>
      </c>
      <c r="F12" s="142">
        <v>1</v>
      </c>
      <c r="G12" s="146">
        <v>99.43</v>
      </c>
      <c r="H12" s="20"/>
    </row>
    <row r="13" s="125" customFormat="1" ht="24" customHeight="1" spans="1:8">
      <c r="A13" s="141">
        <v>4</v>
      </c>
      <c r="B13" s="137" t="s">
        <v>21</v>
      </c>
      <c r="C13" s="142">
        <v>1</v>
      </c>
      <c r="D13" s="142">
        <v>1</v>
      </c>
      <c r="E13" s="143">
        <v>480</v>
      </c>
      <c r="F13" s="142">
        <v>1</v>
      </c>
      <c r="G13" s="146">
        <v>445.66</v>
      </c>
      <c r="H13" s="20"/>
    </row>
    <row r="14" s="125" customFormat="1" ht="35" customHeight="1" spans="1:8">
      <c r="A14" s="134" t="s">
        <v>22</v>
      </c>
      <c r="B14" s="134" t="s">
        <v>23</v>
      </c>
      <c r="C14" s="111">
        <v>87</v>
      </c>
      <c r="D14" s="111">
        <f t="shared" ref="D14:G14" si="3">SUM(D15:D16)</f>
        <v>87</v>
      </c>
      <c r="E14" s="111">
        <f t="shared" si="3"/>
        <v>2421.95</v>
      </c>
      <c r="F14" s="111">
        <f t="shared" si="3"/>
        <v>87</v>
      </c>
      <c r="G14" s="136">
        <f t="shared" si="3"/>
        <v>2360.43968085106</v>
      </c>
      <c r="H14" s="20"/>
    </row>
    <row r="15" s="125" customFormat="1" ht="24" customHeight="1" spans="1:8">
      <c r="A15" s="141">
        <v>1</v>
      </c>
      <c r="B15" s="141" t="s">
        <v>24</v>
      </c>
      <c r="C15" s="142">
        <v>22</v>
      </c>
      <c r="D15" s="142">
        <v>22</v>
      </c>
      <c r="E15" s="143">
        <v>1838.3</v>
      </c>
      <c r="F15" s="142">
        <v>22</v>
      </c>
      <c r="G15" s="145">
        <v>1794.42</v>
      </c>
      <c r="H15" s="20"/>
    </row>
    <row r="16" s="125" customFormat="1" ht="24" customHeight="1" spans="1:8">
      <c r="A16" s="141">
        <v>2</v>
      </c>
      <c r="B16" s="141" t="s">
        <v>25</v>
      </c>
      <c r="C16" s="142">
        <v>65</v>
      </c>
      <c r="D16" s="142">
        <v>65</v>
      </c>
      <c r="E16" s="142">
        <v>583.65</v>
      </c>
      <c r="F16" s="142">
        <v>65</v>
      </c>
      <c r="G16" s="145">
        <v>566.019680851064</v>
      </c>
      <c r="H16" s="20"/>
    </row>
    <row r="17" s="125" customFormat="1" ht="35" customHeight="1" spans="1:8">
      <c r="A17" s="134" t="s">
        <v>26</v>
      </c>
      <c r="B17" s="134" t="s">
        <v>27</v>
      </c>
      <c r="C17" s="111">
        <v>20</v>
      </c>
      <c r="D17" s="111">
        <f t="shared" ref="D17:G17" si="4">SUM(D18:D21)</f>
        <v>20</v>
      </c>
      <c r="E17" s="136">
        <f t="shared" si="4"/>
        <v>1545.7</v>
      </c>
      <c r="F17" s="111">
        <f t="shared" si="4"/>
        <v>20</v>
      </c>
      <c r="G17" s="136">
        <f t="shared" si="4"/>
        <v>1531.7</v>
      </c>
      <c r="H17" s="20"/>
    </row>
    <row r="18" s="125" customFormat="1" ht="24" customHeight="1" spans="1:8">
      <c r="A18" s="141">
        <v>1</v>
      </c>
      <c r="B18" s="141" t="s">
        <v>28</v>
      </c>
      <c r="C18" s="142">
        <v>17</v>
      </c>
      <c r="D18" s="144">
        <v>17</v>
      </c>
      <c r="E18" s="18">
        <v>879</v>
      </c>
      <c r="F18" s="142">
        <v>17</v>
      </c>
      <c r="G18" s="145">
        <v>865</v>
      </c>
      <c r="H18" s="20"/>
    </row>
    <row r="19" s="125" customFormat="1" ht="24" customHeight="1" spans="1:8">
      <c r="A19" s="141">
        <v>2</v>
      </c>
      <c r="B19" s="141" t="s">
        <v>29</v>
      </c>
      <c r="C19" s="142">
        <v>1</v>
      </c>
      <c r="D19" s="144">
        <v>1</v>
      </c>
      <c r="E19" s="18">
        <v>631.6</v>
      </c>
      <c r="F19" s="144">
        <v>1</v>
      </c>
      <c r="G19" s="18">
        <v>631.6</v>
      </c>
      <c r="H19" s="20"/>
    </row>
    <row r="20" s="125" customFormat="1" ht="24" customHeight="1" spans="1:8">
      <c r="A20" s="141">
        <v>3</v>
      </c>
      <c r="B20" s="141" t="s">
        <v>30</v>
      </c>
      <c r="C20" s="142">
        <v>1</v>
      </c>
      <c r="D20" s="144">
        <v>1</v>
      </c>
      <c r="E20" s="18">
        <v>17.1</v>
      </c>
      <c r="F20" s="144">
        <v>1</v>
      </c>
      <c r="G20" s="18">
        <v>17.1</v>
      </c>
      <c r="H20" s="20"/>
    </row>
    <row r="21" s="85" customFormat="1" ht="24" customHeight="1" spans="1:8">
      <c r="A21" s="141">
        <v>4</v>
      </c>
      <c r="B21" s="13" t="s">
        <v>31</v>
      </c>
      <c r="C21" s="13">
        <v>1</v>
      </c>
      <c r="D21" s="147">
        <v>1</v>
      </c>
      <c r="E21" s="148">
        <v>18</v>
      </c>
      <c r="F21" s="147">
        <v>1</v>
      </c>
      <c r="G21" s="148">
        <v>18</v>
      </c>
      <c r="H21" s="149"/>
    </row>
    <row r="22" s="1" customFormat="1" spans="6:6">
      <c r="F22" s="4"/>
    </row>
    <row r="23" s="1" customFormat="1" spans="6:6">
      <c r="F23" s="4"/>
    </row>
    <row r="24" s="1" customFormat="1" spans="6:6">
      <c r="F24" s="4"/>
    </row>
    <row r="25" s="1" customFormat="1" spans="6:6">
      <c r="F25" s="4"/>
    </row>
    <row r="26" s="1" customFormat="1" spans="6:6">
      <c r="F26" s="4"/>
    </row>
    <row r="27" s="1" customFormat="1" spans="6:6">
      <c r="F27" s="4"/>
    </row>
    <row r="28" s="1" customFormat="1" spans="6:6">
      <c r="F28" s="4"/>
    </row>
    <row r="29" s="1" customFormat="1" spans="6:6">
      <c r="F29" s="4"/>
    </row>
    <row r="30" s="1" customFormat="1" spans="6:6">
      <c r="F30" s="4"/>
    </row>
    <row r="31" s="1" customFormat="1" spans="6:6">
      <c r="F31" s="4"/>
    </row>
    <row r="32" s="1" customFormat="1" spans="6:6">
      <c r="F32" s="4"/>
    </row>
    <row r="33" s="1" customFormat="1" spans="6:6">
      <c r="F33" s="4"/>
    </row>
    <row r="34" s="1" customFormat="1" spans="6:6">
      <c r="F34" s="4"/>
    </row>
    <row r="35" s="1" customFormat="1" spans="6:6">
      <c r="F35" s="4"/>
    </row>
  </sheetData>
  <mergeCells count="2">
    <mergeCell ref="A2:H2"/>
    <mergeCell ref="A4:B4"/>
  </mergeCells>
  <printOptions horizontalCentered="1"/>
  <pageMargins left="0.393055555555556" right="0.393055555555556" top="0.393055555555556" bottom="0.393055555555556" header="0.5" footer="0.5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1"/>
  <sheetViews>
    <sheetView workbookViewId="0">
      <selection activeCell="K10" sqref="K10"/>
    </sheetView>
  </sheetViews>
  <sheetFormatPr defaultColWidth="9" defaultRowHeight="14.25"/>
  <cols>
    <col min="1" max="1" width="6.24166666666667" style="1" customWidth="1"/>
    <col min="2" max="2" width="24.575" style="1" customWidth="1"/>
    <col min="3" max="3" width="15.675" style="1" customWidth="1"/>
    <col min="4" max="4" width="29.9916666666667" style="1" customWidth="1"/>
    <col min="5" max="5" width="12.3833333333333" style="3" customWidth="1"/>
    <col min="6" max="7" width="7.63333333333333" style="1" customWidth="1"/>
    <col min="8" max="8" width="29.275" style="4" customWidth="1"/>
    <col min="9" max="9" width="14.875" style="4" customWidth="1"/>
    <col min="10" max="10" width="16.125" style="1" customWidth="1"/>
    <col min="11" max="16380" width="9" style="1"/>
    <col min="16381" max="16384" width="9" style="5"/>
  </cols>
  <sheetData>
    <row r="1" s="1" customFormat="1" ht="23" customHeight="1" spans="1:9">
      <c r="A1" s="2" t="s">
        <v>32</v>
      </c>
      <c r="E1" s="3"/>
      <c r="H1" s="4"/>
      <c r="I1" s="4"/>
    </row>
    <row r="2" s="1" customFormat="1" ht="47" customHeight="1" spans="1:10">
      <c r="A2" s="6" t="s">
        <v>33</v>
      </c>
      <c r="B2" s="6"/>
      <c r="C2" s="6"/>
      <c r="D2" s="6"/>
      <c r="E2" s="6"/>
      <c r="F2" s="6"/>
      <c r="G2" s="6"/>
      <c r="H2" s="54"/>
      <c r="I2" s="54"/>
      <c r="J2" s="6"/>
    </row>
    <row r="3" s="1" customFormat="1" ht="30" customHeight="1" spans="1:16381">
      <c r="A3" s="7" t="s">
        <v>2</v>
      </c>
      <c r="B3" s="8" t="s">
        <v>3</v>
      </c>
      <c r="C3" s="8" t="s">
        <v>34</v>
      </c>
      <c r="D3" s="7" t="s">
        <v>5</v>
      </c>
      <c r="E3" s="7" t="s">
        <v>35</v>
      </c>
      <c r="F3" s="8" t="s">
        <v>36</v>
      </c>
      <c r="G3" s="8"/>
      <c r="H3" s="55" t="s">
        <v>7</v>
      </c>
      <c r="I3" s="55" t="s">
        <v>8</v>
      </c>
      <c r="J3" s="8" t="s">
        <v>9</v>
      </c>
      <c r="XFA3" s="60"/>
    </row>
    <row r="4" s="1" customFormat="1" ht="30" customHeight="1" spans="1:16381">
      <c r="A4" s="7"/>
      <c r="B4" s="8"/>
      <c r="C4" s="8"/>
      <c r="D4" s="8"/>
      <c r="E4" s="7"/>
      <c r="F4" s="8" t="s">
        <v>37</v>
      </c>
      <c r="G4" s="8" t="s">
        <v>38</v>
      </c>
      <c r="H4" s="55"/>
      <c r="I4" s="55"/>
      <c r="J4" s="8"/>
      <c r="XFA4" s="60"/>
    </row>
    <row r="5" s="2" customFormat="1" ht="31" customHeight="1" spans="1:10">
      <c r="A5" s="9"/>
      <c r="B5" s="10" t="s">
        <v>39</v>
      </c>
      <c r="C5" s="11"/>
      <c r="D5" s="10">
        <f>SUM(D6,D25,D60)</f>
        <v>34</v>
      </c>
      <c r="E5" s="72">
        <f>SUM(E6,E25,E60)</f>
        <v>2168.4</v>
      </c>
      <c r="F5" s="9"/>
      <c r="G5" s="9"/>
      <c r="H5" s="10">
        <f>SUM(H6,H25,H60)</f>
        <v>34</v>
      </c>
      <c r="I5" s="72">
        <f>SUM(I6,I25,I60)</f>
        <v>2096.393</v>
      </c>
      <c r="J5" s="48"/>
    </row>
    <row r="6" s="2" customFormat="1" ht="36" customHeight="1" spans="1:10">
      <c r="A6" s="10" t="s">
        <v>11</v>
      </c>
      <c r="B6" s="10" t="s">
        <v>13</v>
      </c>
      <c r="C6" s="11"/>
      <c r="D6" s="99">
        <f>SUM(D7,D10,D14,D16,D18,D20,D22)</f>
        <v>11</v>
      </c>
      <c r="E6" s="72">
        <f>SUM(E7,E10,E14,E16,E18,E20,E22)</f>
        <v>1476.4</v>
      </c>
      <c r="F6" s="9"/>
      <c r="G6" s="9"/>
      <c r="H6" s="99">
        <f>SUM(H7,H10,H14,H16,H18,H20,H22)</f>
        <v>11</v>
      </c>
      <c r="I6" s="72">
        <f>SUM(I7,I10,I14,I16,I18,I20,I22)</f>
        <v>1408.913</v>
      </c>
      <c r="J6" s="48"/>
    </row>
    <row r="7" s="2" customFormat="1" ht="38" customHeight="1" spans="1:10">
      <c r="A7" s="100"/>
      <c r="B7" s="101" t="s">
        <v>40</v>
      </c>
      <c r="C7" s="102"/>
      <c r="D7" s="103">
        <v>2</v>
      </c>
      <c r="E7" s="104">
        <f>SUM(E8:E9)</f>
        <v>491.5</v>
      </c>
      <c r="F7" s="105"/>
      <c r="G7" s="105"/>
      <c r="H7" s="106">
        <v>2</v>
      </c>
      <c r="I7" s="104">
        <f>SUM(I8:I9)</f>
        <v>452.8</v>
      </c>
      <c r="J7" s="50"/>
    </row>
    <row r="8" s="2" customFormat="1" ht="63" customHeight="1" spans="1:10">
      <c r="A8" s="107">
        <v>1</v>
      </c>
      <c r="B8" s="44" t="s">
        <v>41</v>
      </c>
      <c r="C8" s="22" t="s">
        <v>42</v>
      </c>
      <c r="D8" s="44" t="s">
        <v>43</v>
      </c>
      <c r="E8" s="26">
        <v>191.5</v>
      </c>
      <c r="F8" s="75" t="s">
        <v>37</v>
      </c>
      <c r="G8" s="74"/>
      <c r="H8" s="76" t="s">
        <v>44</v>
      </c>
      <c r="I8" s="75">
        <v>185.48</v>
      </c>
      <c r="J8" s="108"/>
    </row>
    <row r="9" s="2" customFormat="1" ht="63" customHeight="1" spans="1:10">
      <c r="A9" s="107">
        <v>2</v>
      </c>
      <c r="B9" s="44" t="s">
        <v>45</v>
      </c>
      <c r="C9" s="22" t="s">
        <v>46</v>
      </c>
      <c r="D9" s="44" t="s">
        <v>47</v>
      </c>
      <c r="E9" s="65">
        <v>300</v>
      </c>
      <c r="F9" s="75" t="s">
        <v>37</v>
      </c>
      <c r="G9" s="74"/>
      <c r="H9" s="66" t="s">
        <v>48</v>
      </c>
      <c r="I9" s="75">
        <v>267.32</v>
      </c>
      <c r="J9" s="108"/>
    </row>
    <row r="10" s="1" customFormat="1" ht="39" customHeight="1" spans="1:10">
      <c r="A10" s="107"/>
      <c r="B10" s="101" t="s">
        <v>49</v>
      </c>
      <c r="C10" s="107"/>
      <c r="D10" s="101">
        <v>3</v>
      </c>
      <c r="E10" s="104">
        <f>SUM(E11:E13)</f>
        <v>457.9</v>
      </c>
      <c r="F10" s="108"/>
      <c r="G10" s="108"/>
      <c r="H10" s="101">
        <v>3</v>
      </c>
      <c r="I10" s="104">
        <f>SUM(I11:I13)</f>
        <v>447.643</v>
      </c>
      <c r="J10" s="107"/>
    </row>
    <row r="11" s="1" customFormat="1" ht="59" customHeight="1" spans="1:10">
      <c r="A11" s="107">
        <v>3</v>
      </c>
      <c r="B11" s="23" t="s">
        <v>50</v>
      </c>
      <c r="C11" s="22" t="s">
        <v>46</v>
      </c>
      <c r="D11" s="92" t="s">
        <v>51</v>
      </c>
      <c r="E11" s="23">
        <v>216.5</v>
      </c>
      <c r="F11" s="75" t="s">
        <v>37</v>
      </c>
      <c r="G11" s="107"/>
      <c r="H11" s="92" t="s">
        <v>51</v>
      </c>
      <c r="I11" s="121">
        <v>215.793</v>
      </c>
      <c r="J11" s="108" t="s">
        <v>52</v>
      </c>
    </row>
    <row r="12" s="1" customFormat="1" ht="60" customHeight="1" spans="1:10">
      <c r="A12" s="107">
        <v>4</v>
      </c>
      <c r="B12" s="23" t="s">
        <v>53</v>
      </c>
      <c r="C12" s="22" t="s">
        <v>46</v>
      </c>
      <c r="D12" s="92" t="s">
        <v>54</v>
      </c>
      <c r="E12" s="23">
        <v>131.4</v>
      </c>
      <c r="F12" s="75" t="s">
        <v>37</v>
      </c>
      <c r="G12" s="107"/>
      <c r="H12" s="92" t="s">
        <v>54</v>
      </c>
      <c r="I12" s="121">
        <v>131.18</v>
      </c>
      <c r="J12" s="108" t="s">
        <v>52</v>
      </c>
    </row>
    <row r="13" s="1" customFormat="1" ht="53" customHeight="1" spans="1:10">
      <c r="A13" s="107">
        <v>5</v>
      </c>
      <c r="B13" s="23" t="s">
        <v>55</v>
      </c>
      <c r="C13" s="22" t="s">
        <v>56</v>
      </c>
      <c r="D13" s="26" t="s">
        <v>57</v>
      </c>
      <c r="E13" s="23">
        <v>110</v>
      </c>
      <c r="F13" s="75" t="s">
        <v>37</v>
      </c>
      <c r="G13" s="107"/>
      <c r="H13" s="26" t="s">
        <v>58</v>
      </c>
      <c r="I13" s="121">
        <v>100.67</v>
      </c>
      <c r="J13" s="108"/>
    </row>
    <row r="14" s="1" customFormat="1" ht="39" customHeight="1" spans="1:10">
      <c r="A14" s="107"/>
      <c r="B14" s="101" t="s">
        <v>59</v>
      </c>
      <c r="C14" s="107"/>
      <c r="D14" s="101">
        <v>1</v>
      </c>
      <c r="E14" s="104">
        <f>SUM(E15)</f>
        <v>20</v>
      </c>
      <c r="F14" s="108"/>
      <c r="G14" s="108"/>
      <c r="H14" s="101">
        <v>1</v>
      </c>
      <c r="I14" s="104">
        <f>SUM(I15)</f>
        <v>20</v>
      </c>
      <c r="J14" s="107"/>
    </row>
    <row r="15" s="1" customFormat="1" ht="49" customHeight="1" spans="1:10">
      <c r="A15" s="107">
        <v>6</v>
      </c>
      <c r="B15" s="38" t="s">
        <v>60</v>
      </c>
      <c r="C15" s="22" t="s">
        <v>56</v>
      </c>
      <c r="D15" s="26" t="s">
        <v>61</v>
      </c>
      <c r="E15" s="26">
        <v>20</v>
      </c>
      <c r="F15" s="75" t="s">
        <v>37</v>
      </c>
      <c r="G15" s="107"/>
      <c r="H15" s="38" t="s">
        <v>62</v>
      </c>
      <c r="I15" s="121">
        <v>20</v>
      </c>
      <c r="J15" s="108"/>
    </row>
    <row r="16" s="1" customFormat="1" ht="39" customHeight="1" spans="1:10">
      <c r="A16" s="107"/>
      <c r="B16" s="101" t="s">
        <v>63</v>
      </c>
      <c r="C16" s="107"/>
      <c r="D16" s="101">
        <v>1</v>
      </c>
      <c r="E16" s="104">
        <f>SUM(E17)</f>
        <v>41.5</v>
      </c>
      <c r="F16" s="108"/>
      <c r="G16" s="108"/>
      <c r="H16" s="101">
        <v>1</v>
      </c>
      <c r="I16" s="104">
        <f>SUM(I17)</f>
        <v>40.1</v>
      </c>
      <c r="J16" s="107"/>
    </row>
    <row r="17" s="1" customFormat="1" ht="46" customHeight="1" spans="1:10">
      <c r="A17" s="107">
        <v>7</v>
      </c>
      <c r="B17" s="38" t="s">
        <v>64</v>
      </c>
      <c r="C17" s="22" t="s">
        <v>56</v>
      </c>
      <c r="D17" s="26" t="s">
        <v>65</v>
      </c>
      <c r="E17" s="26">
        <v>41.5</v>
      </c>
      <c r="F17" s="75" t="s">
        <v>37</v>
      </c>
      <c r="G17" s="107"/>
      <c r="H17" s="109" t="s">
        <v>66</v>
      </c>
      <c r="I17" s="59">
        <v>40.1</v>
      </c>
      <c r="J17" s="108"/>
    </row>
    <row r="18" s="1" customFormat="1" ht="39" customHeight="1" spans="1:10">
      <c r="A18" s="107"/>
      <c r="B18" s="101" t="s">
        <v>67</v>
      </c>
      <c r="C18" s="107"/>
      <c r="D18" s="101">
        <v>1</v>
      </c>
      <c r="E18" s="104">
        <f>SUM(E19)</f>
        <v>106</v>
      </c>
      <c r="F18" s="108"/>
      <c r="G18" s="108"/>
      <c r="H18" s="101">
        <v>1</v>
      </c>
      <c r="I18" s="104">
        <f>SUM(I19)</f>
        <v>105.74</v>
      </c>
      <c r="J18" s="107"/>
    </row>
    <row r="19" s="1" customFormat="1" ht="65" customHeight="1" spans="1:10">
      <c r="A19" s="107">
        <v>8</v>
      </c>
      <c r="B19" s="46" t="s">
        <v>68</v>
      </c>
      <c r="C19" s="26" t="s">
        <v>56</v>
      </c>
      <c r="D19" s="92" t="s">
        <v>69</v>
      </c>
      <c r="E19" s="46">
        <v>106</v>
      </c>
      <c r="F19" s="75" t="s">
        <v>37</v>
      </c>
      <c r="G19" s="107"/>
      <c r="H19" s="46" t="s">
        <v>70</v>
      </c>
      <c r="I19" s="121">
        <v>105.74</v>
      </c>
      <c r="J19" s="108" t="s">
        <v>52</v>
      </c>
    </row>
    <row r="20" s="1" customFormat="1" ht="39" customHeight="1" spans="1:10">
      <c r="A20" s="107"/>
      <c r="B20" s="101" t="s">
        <v>71</v>
      </c>
      <c r="C20" s="107"/>
      <c r="D20" s="101">
        <v>1</v>
      </c>
      <c r="E20" s="104">
        <f>SUM(E21)</f>
        <v>20</v>
      </c>
      <c r="F20" s="108"/>
      <c r="G20" s="108"/>
      <c r="H20" s="101">
        <v>1</v>
      </c>
      <c r="I20" s="104">
        <f>SUM(I21)</f>
        <v>20</v>
      </c>
      <c r="J20" s="107"/>
    </row>
    <row r="21" s="2" customFormat="1" ht="45" customHeight="1" spans="1:16381">
      <c r="A21" s="110">
        <v>9</v>
      </c>
      <c r="B21" s="26" t="s">
        <v>72</v>
      </c>
      <c r="C21" s="22" t="s">
        <v>56</v>
      </c>
      <c r="D21" s="26" t="s">
        <v>73</v>
      </c>
      <c r="E21" s="49">
        <v>20</v>
      </c>
      <c r="F21" s="75" t="s">
        <v>37</v>
      </c>
      <c r="G21" s="74"/>
      <c r="H21" s="26" t="s">
        <v>73</v>
      </c>
      <c r="I21" s="39">
        <v>20</v>
      </c>
      <c r="J21" s="50"/>
      <c r="XFA21" s="61"/>
    </row>
    <row r="22" s="1" customFormat="1" ht="39" customHeight="1" spans="1:10">
      <c r="A22" s="107"/>
      <c r="B22" s="101" t="s">
        <v>74</v>
      </c>
      <c r="C22" s="107"/>
      <c r="D22" s="101">
        <v>2</v>
      </c>
      <c r="E22" s="104">
        <f>SUM(E23:E24)</f>
        <v>339.5</v>
      </c>
      <c r="F22" s="108"/>
      <c r="G22" s="108"/>
      <c r="H22" s="101">
        <v>2</v>
      </c>
      <c r="I22" s="104">
        <f>SUM(I23:I24)</f>
        <v>322.63</v>
      </c>
      <c r="J22" s="107"/>
    </row>
    <row r="23" s="2" customFormat="1" ht="48" customHeight="1" spans="1:10">
      <c r="A23" s="11">
        <v>10</v>
      </c>
      <c r="B23" s="38" t="s">
        <v>75</v>
      </c>
      <c r="C23" s="22" t="s">
        <v>56</v>
      </c>
      <c r="D23" s="48" t="s">
        <v>76</v>
      </c>
      <c r="E23" s="26">
        <v>116</v>
      </c>
      <c r="F23" s="11" t="s">
        <v>37</v>
      </c>
      <c r="G23" s="9"/>
      <c r="H23" s="48" t="s">
        <v>77</v>
      </c>
      <c r="I23" s="121">
        <v>99.13</v>
      </c>
      <c r="J23" s="48"/>
    </row>
    <row r="24" s="2" customFormat="1" ht="46" customHeight="1" spans="1:10">
      <c r="A24" s="11">
        <v>11</v>
      </c>
      <c r="B24" s="26" t="s">
        <v>78</v>
      </c>
      <c r="C24" s="22" t="s">
        <v>56</v>
      </c>
      <c r="D24" s="48" t="s">
        <v>79</v>
      </c>
      <c r="E24" s="26">
        <v>223.5</v>
      </c>
      <c r="F24" s="11" t="s">
        <v>37</v>
      </c>
      <c r="G24" s="9"/>
      <c r="H24" s="48" t="s">
        <v>80</v>
      </c>
      <c r="I24" s="121">
        <v>223.5</v>
      </c>
      <c r="J24" s="48"/>
    </row>
    <row r="25" s="1" customFormat="1" ht="39" customHeight="1" spans="1:10">
      <c r="A25" s="111" t="s">
        <v>16</v>
      </c>
      <c r="B25" s="10" t="s">
        <v>14</v>
      </c>
      <c r="C25" s="112"/>
      <c r="D25" s="42">
        <f>SUM(D26,D30,D32,D35,D38,D42,D44,D46,D48,D52,D55,D58)</f>
        <v>22</v>
      </c>
      <c r="E25" s="52">
        <f>SUM(E26,E30,E32,E35,E38,E42,E44,E46,E48,E52,E55,E58)</f>
        <v>342</v>
      </c>
      <c r="F25" s="50"/>
      <c r="G25" s="74"/>
      <c r="H25" s="42">
        <f>SUM(H26,H30,H32,H35,H38,H42,H44,H46,H48,H52,H55,H58)</f>
        <v>22</v>
      </c>
      <c r="I25" s="52">
        <f>SUM(I26,I30,I32,I35,I38,I42,I44,I46,I48,I52,I55,I58)</f>
        <v>338.55</v>
      </c>
      <c r="J25" s="112"/>
    </row>
    <row r="26" s="1" customFormat="1" ht="36" customHeight="1" spans="1:10">
      <c r="A26" s="113"/>
      <c r="B26" s="10" t="s">
        <v>40</v>
      </c>
      <c r="C26" s="112"/>
      <c r="D26" s="42">
        <v>3</v>
      </c>
      <c r="E26" s="52">
        <f>SUM(E27:E29)</f>
        <v>37</v>
      </c>
      <c r="F26" s="50"/>
      <c r="G26" s="74"/>
      <c r="H26" s="42">
        <v>3</v>
      </c>
      <c r="I26" s="52">
        <f>SUM(I27:I29)</f>
        <v>36.71</v>
      </c>
      <c r="J26" s="112"/>
    </row>
    <row r="27" s="1" customFormat="1" ht="40" customHeight="1" spans="1:10">
      <c r="A27" s="20">
        <v>1</v>
      </c>
      <c r="B27" s="38" t="s">
        <v>81</v>
      </c>
      <c r="C27" s="22" t="s">
        <v>56</v>
      </c>
      <c r="D27" s="114" t="s">
        <v>82</v>
      </c>
      <c r="E27" s="49">
        <v>15</v>
      </c>
      <c r="F27" s="75" t="s">
        <v>37</v>
      </c>
      <c r="G27" s="74"/>
      <c r="H27" s="114" t="s">
        <v>82</v>
      </c>
      <c r="I27" s="46">
        <v>14.73</v>
      </c>
      <c r="J27" s="9"/>
    </row>
    <row r="28" s="1" customFormat="1" ht="40" customHeight="1" spans="1:10">
      <c r="A28" s="20">
        <v>2</v>
      </c>
      <c r="B28" s="22" t="s">
        <v>83</v>
      </c>
      <c r="C28" s="22" t="s">
        <v>84</v>
      </c>
      <c r="D28" s="22" t="s">
        <v>82</v>
      </c>
      <c r="E28" s="11">
        <v>7</v>
      </c>
      <c r="F28" s="39" t="s">
        <v>37</v>
      </c>
      <c r="G28" s="75"/>
      <c r="H28" s="114" t="s">
        <v>82</v>
      </c>
      <c r="I28" s="59">
        <v>7</v>
      </c>
      <c r="J28" s="9"/>
    </row>
    <row r="29" s="1" customFormat="1" ht="40" customHeight="1" spans="1:10">
      <c r="A29" s="20">
        <v>3</v>
      </c>
      <c r="B29" s="38" t="s">
        <v>85</v>
      </c>
      <c r="C29" s="22" t="s">
        <v>84</v>
      </c>
      <c r="D29" s="114" t="s">
        <v>82</v>
      </c>
      <c r="E29" s="49">
        <v>15</v>
      </c>
      <c r="F29" s="39" t="s">
        <v>37</v>
      </c>
      <c r="G29" s="74"/>
      <c r="H29" s="114" t="s">
        <v>82</v>
      </c>
      <c r="I29" s="43">
        <v>14.98</v>
      </c>
      <c r="J29" s="9"/>
    </row>
    <row r="30" s="1" customFormat="1" ht="43" customHeight="1" spans="1:10">
      <c r="A30" s="20"/>
      <c r="B30" s="115" t="s">
        <v>49</v>
      </c>
      <c r="C30" s="46"/>
      <c r="D30" s="42">
        <v>1</v>
      </c>
      <c r="E30" s="52">
        <f>SUM(E31)</f>
        <v>10</v>
      </c>
      <c r="F30" s="39"/>
      <c r="G30" s="75"/>
      <c r="H30" s="42">
        <v>1</v>
      </c>
      <c r="I30" s="52">
        <f>SUM(I31)</f>
        <v>10</v>
      </c>
      <c r="J30" s="112"/>
    </row>
    <row r="31" s="1" customFormat="1" ht="43" customHeight="1" spans="1:10">
      <c r="A31" s="20">
        <v>4</v>
      </c>
      <c r="B31" s="22" t="s">
        <v>86</v>
      </c>
      <c r="C31" s="22" t="s">
        <v>84</v>
      </c>
      <c r="D31" s="22" t="s">
        <v>82</v>
      </c>
      <c r="E31" s="22">
        <v>10</v>
      </c>
      <c r="F31" s="39" t="s">
        <v>37</v>
      </c>
      <c r="G31" s="75"/>
      <c r="H31" s="114" t="s">
        <v>82</v>
      </c>
      <c r="I31" s="59">
        <v>10</v>
      </c>
      <c r="J31" s="9"/>
    </row>
    <row r="32" s="1" customFormat="1" ht="42" customHeight="1" spans="1:10">
      <c r="A32" s="20"/>
      <c r="B32" s="34" t="s">
        <v>59</v>
      </c>
      <c r="C32" s="22"/>
      <c r="D32" s="34">
        <v>2</v>
      </c>
      <c r="E32" s="41">
        <f>SUM(E33:E34)</f>
        <v>20</v>
      </c>
      <c r="F32" s="39"/>
      <c r="G32" s="75"/>
      <c r="H32" s="116">
        <v>2</v>
      </c>
      <c r="I32" s="41">
        <f>SUM(I33:I34)</f>
        <v>19.35</v>
      </c>
      <c r="J32" s="9"/>
    </row>
    <row r="33" s="1" customFormat="1" ht="40" customHeight="1" spans="1:10">
      <c r="A33" s="20">
        <v>5</v>
      </c>
      <c r="B33" s="38" t="s">
        <v>87</v>
      </c>
      <c r="C33" s="22" t="s">
        <v>84</v>
      </c>
      <c r="D33" s="22" t="s">
        <v>82</v>
      </c>
      <c r="E33" s="49">
        <v>13</v>
      </c>
      <c r="F33" s="39" t="s">
        <v>37</v>
      </c>
      <c r="G33" s="75"/>
      <c r="H33" s="22" t="s">
        <v>82</v>
      </c>
      <c r="I33" s="59">
        <v>12.35</v>
      </c>
      <c r="J33" s="9"/>
    </row>
    <row r="34" s="1" customFormat="1" ht="40" customHeight="1" spans="1:10">
      <c r="A34" s="20">
        <v>6</v>
      </c>
      <c r="B34" s="22" t="s">
        <v>88</v>
      </c>
      <c r="C34" s="22" t="s">
        <v>84</v>
      </c>
      <c r="D34" s="22" t="s">
        <v>82</v>
      </c>
      <c r="E34" s="49">
        <v>7</v>
      </c>
      <c r="F34" s="39" t="s">
        <v>37</v>
      </c>
      <c r="G34" s="75"/>
      <c r="H34" s="22" t="s">
        <v>82</v>
      </c>
      <c r="I34" s="59">
        <v>7</v>
      </c>
      <c r="J34" s="9"/>
    </row>
    <row r="35" s="1" customFormat="1" ht="40" customHeight="1" spans="1:10">
      <c r="A35" s="20"/>
      <c r="B35" s="34" t="s">
        <v>63</v>
      </c>
      <c r="C35" s="22"/>
      <c r="D35" s="34">
        <v>2</v>
      </c>
      <c r="E35" s="41">
        <f>SUM(E36:E37)</f>
        <v>27</v>
      </c>
      <c r="F35" s="39"/>
      <c r="G35" s="75"/>
      <c r="H35" s="116">
        <v>2</v>
      </c>
      <c r="I35" s="41">
        <f>SUM(I36:I37)</f>
        <v>27</v>
      </c>
      <c r="J35" s="97"/>
    </row>
    <row r="36" s="1" customFormat="1" ht="41" customHeight="1" spans="1:10">
      <c r="A36" s="20">
        <v>7</v>
      </c>
      <c r="B36" s="22" t="s">
        <v>89</v>
      </c>
      <c r="C36" s="22" t="s">
        <v>84</v>
      </c>
      <c r="D36" s="22" t="s">
        <v>82</v>
      </c>
      <c r="E36" s="49">
        <v>10</v>
      </c>
      <c r="F36" s="39" t="s">
        <v>37</v>
      </c>
      <c r="G36" s="74"/>
      <c r="H36" s="22" t="s">
        <v>82</v>
      </c>
      <c r="I36" s="59">
        <v>10</v>
      </c>
      <c r="J36" s="9"/>
    </row>
    <row r="37" s="1" customFormat="1" ht="41" customHeight="1" spans="1:10">
      <c r="A37" s="20">
        <v>8</v>
      </c>
      <c r="B37" s="22" t="s">
        <v>90</v>
      </c>
      <c r="C37" s="22" t="s">
        <v>84</v>
      </c>
      <c r="D37" s="22" t="s">
        <v>91</v>
      </c>
      <c r="E37" s="49">
        <v>17</v>
      </c>
      <c r="F37" s="39" t="s">
        <v>37</v>
      </c>
      <c r="G37" s="74"/>
      <c r="H37" s="114" t="s">
        <v>82</v>
      </c>
      <c r="I37" s="43">
        <v>17</v>
      </c>
      <c r="J37" s="9"/>
    </row>
    <row r="38" s="1" customFormat="1" ht="39" customHeight="1" spans="1:10">
      <c r="A38" s="110"/>
      <c r="B38" s="34" t="s">
        <v>92</v>
      </c>
      <c r="C38" s="22"/>
      <c r="D38" s="34">
        <v>3</v>
      </c>
      <c r="E38" s="41">
        <f>SUM(E39:E41)</f>
        <v>94</v>
      </c>
      <c r="F38" s="39"/>
      <c r="G38" s="74"/>
      <c r="H38" s="117">
        <v>3</v>
      </c>
      <c r="I38" s="41">
        <f>SUM(I39:I41)</f>
        <v>94</v>
      </c>
      <c r="J38" s="50"/>
    </row>
    <row r="39" s="1" customFormat="1" ht="41" customHeight="1" spans="1:10">
      <c r="A39" s="110">
        <v>9</v>
      </c>
      <c r="B39" s="38" t="s">
        <v>93</v>
      </c>
      <c r="C39" s="22" t="s">
        <v>56</v>
      </c>
      <c r="D39" s="38" t="s">
        <v>94</v>
      </c>
      <c r="E39" s="49">
        <v>8</v>
      </c>
      <c r="F39" s="39" t="s">
        <v>37</v>
      </c>
      <c r="G39" s="74"/>
      <c r="H39" s="38" t="s">
        <v>94</v>
      </c>
      <c r="I39" s="43">
        <v>8</v>
      </c>
      <c r="J39" s="108"/>
    </row>
    <row r="40" s="1" customFormat="1" ht="41" customHeight="1" spans="1:10">
      <c r="A40" s="110">
        <v>10</v>
      </c>
      <c r="B40" s="22" t="s">
        <v>95</v>
      </c>
      <c r="C40" s="22" t="s">
        <v>84</v>
      </c>
      <c r="D40" s="22" t="s">
        <v>91</v>
      </c>
      <c r="E40" s="49">
        <v>6</v>
      </c>
      <c r="F40" s="39" t="s">
        <v>37</v>
      </c>
      <c r="G40" s="74"/>
      <c r="H40" s="22" t="s">
        <v>91</v>
      </c>
      <c r="I40" s="43">
        <v>6</v>
      </c>
      <c r="J40" s="108"/>
    </row>
    <row r="41" s="1" customFormat="1" ht="41" customHeight="1" spans="1:10">
      <c r="A41" s="110">
        <v>11</v>
      </c>
      <c r="B41" s="22" t="s">
        <v>96</v>
      </c>
      <c r="C41" s="22" t="s">
        <v>97</v>
      </c>
      <c r="D41" s="22" t="s">
        <v>98</v>
      </c>
      <c r="E41" s="49">
        <v>80</v>
      </c>
      <c r="F41" s="39" t="s">
        <v>37</v>
      </c>
      <c r="G41" s="74"/>
      <c r="H41" s="22" t="s">
        <v>82</v>
      </c>
      <c r="I41" s="43">
        <v>80</v>
      </c>
      <c r="J41" s="108"/>
    </row>
    <row r="42" s="1" customFormat="1" ht="42" customHeight="1" spans="1:10">
      <c r="A42" s="110"/>
      <c r="B42" s="34" t="s">
        <v>67</v>
      </c>
      <c r="C42" s="22"/>
      <c r="D42" s="34">
        <v>1</v>
      </c>
      <c r="E42" s="41">
        <f>SUM(E43:E43)</f>
        <v>13</v>
      </c>
      <c r="F42" s="39"/>
      <c r="G42" s="74"/>
      <c r="H42" s="117">
        <v>1</v>
      </c>
      <c r="I42" s="41">
        <f>SUM(I43:I43)</f>
        <v>13</v>
      </c>
      <c r="J42" s="50"/>
    </row>
    <row r="43" s="1" customFormat="1" ht="45" customHeight="1" spans="1:10">
      <c r="A43" s="110">
        <v>12</v>
      </c>
      <c r="B43" s="22" t="s">
        <v>99</v>
      </c>
      <c r="C43" s="22" t="s">
        <v>84</v>
      </c>
      <c r="D43" s="22" t="s">
        <v>91</v>
      </c>
      <c r="E43" s="49">
        <v>13</v>
      </c>
      <c r="F43" s="39" t="s">
        <v>37</v>
      </c>
      <c r="G43" s="74"/>
      <c r="H43" s="114" t="s">
        <v>82</v>
      </c>
      <c r="I43" s="43">
        <v>13</v>
      </c>
      <c r="J43" s="108"/>
    </row>
    <row r="44" s="1" customFormat="1" ht="37" customHeight="1" spans="1:10">
      <c r="A44" s="110"/>
      <c r="B44" s="34" t="s">
        <v>100</v>
      </c>
      <c r="C44" s="22"/>
      <c r="D44" s="34">
        <v>1</v>
      </c>
      <c r="E44" s="41">
        <f>SUM(E45)</f>
        <v>9</v>
      </c>
      <c r="F44" s="39"/>
      <c r="G44" s="74"/>
      <c r="H44" s="117">
        <v>1</v>
      </c>
      <c r="I44" s="41">
        <f>SUM(I45)</f>
        <v>8.98</v>
      </c>
      <c r="J44" s="97"/>
    </row>
    <row r="45" s="1" customFormat="1" ht="43" customHeight="1" spans="1:10">
      <c r="A45" s="110">
        <v>13</v>
      </c>
      <c r="B45" s="22" t="s">
        <v>101</v>
      </c>
      <c r="C45" s="22" t="s">
        <v>84</v>
      </c>
      <c r="D45" s="22" t="s">
        <v>82</v>
      </c>
      <c r="E45" s="22">
        <v>9</v>
      </c>
      <c r="F45" s="39" t="s">
        <v>37</v>
      </c>
      <c r="G45" s="74"/>
      <c r="H45" s="22" t="s">
        <v>82</v>
      </c>
      <c r="I45" s="59">
        <v>8.98</v>
      </c>
      <c r="J45" s="50"/>
    </row>
    <row r="46" s="1" customFormat="1" ht="38" customHeight="1" spans="1:10">
      <c r="A46" s="110"/>
      <c r="B46" s="34" t="s">
        <v>102</v>
      </c>
      <c r="C46" s="22"/>
      <c r="D46" s="34">
        <v>1</v>
      </c>
      <c r="E46" s="41">
        <f>SUM(E47)</f>
        <v>15</v>
      </c>
      <c r="F46" s="39"/>
      <c r="G46" s="74"/>
      <c r="H46" s="117">
        <v>1</v>
      </c>
      <c r="I46" s="41">
        <f>SUM(I47)</f>
        <v>15</v>
      </c>
      <c r="J46" s="97"/>
    </row>
    <row r="47" s="1" customFormat="1" ht="42" customHeight="1" spans="1:10">
      <c r="A47" s="110">
        <v>14</v>
      </c>
      <c r="B47" s="118" t="s">
        <v>103</v>
      </c>
      <c r="C47" s="22" t="s">
        <v>84</v>
      </c>
      <c r="D47" s="22" t="s">
        <v>82</v>
      </c>
      <c r="E47" s="22">
        <v>15</v>
      </c>
      <c r="F47" s="39" t="s">
        <v>37</v>
      </c>
      <c r="G47" s="74"/>
      <c r="H47" s="22" t="s">
        <v>82</v>
      </c>
      <c r="I47" s="46">
        <v>15</v>
      </c>
      <c r="J47" s="50"/>
    </row>
    <row r="48" s="1" customFormat="1" ht="37" customHeight="1" spans="1:10">
      <c r="A48" s="110"/>
      <c r="B48" s="34" t="s">
        <v>104</v>
      </c>
      <c r="C48" s="22"/>
      <c r="D48" s="34">
        <v>3</v>
      </c>
      <c r="E48" s="41">
        <f>SUM(E49:E51)</f>
        <v>27</v>
      </c>
      <c r="F48" s="39"/>
      <c r="G48" s="74"/>
      <c r="H48" s="117">
        <v>3</v>
      </c>
      <c r="I48" s="41">
        <f>SUM(I49:I51)</f>
        <v>27</v>
      </c>
      <c r="J48" s="50"/>
    </row>
    <row r="49" s="1" customFormat="1" ht="40" customHeight="1" spans="1:10">
      <c r="A49" s="110">
        <v>15</v>
      </c>
      <c r="B49" s="22" t="s">
        <v>105</v>
      </c>
      <c r="C49" s="22" t="s">
        <v>84</v>
      </c>
      <c r="D49" s="22" t="s">
        <v>82</v>
      </c>
      <c r="E49" s="49">
        <v>8</v>
      </c>
      <c r="F49" s="39" t="s">
        <v>37</v>
      </c>
      <c r="G49" s="74"/>
      <c r="H49" s="22" t="s">
        <v>82</v>
      </c>
      <c r="I49" s="59">
        <v>8</v>
      </c>
      <c r="J49" s="9"/>
    </row>
    <row r="50" s="1" customFormat="1" ht="40" customHeight="1" spans="1:10">
      <c r="A50" s="110">
        <v>16</v>
      </c>
      <c r="B50" s="22" t="s">
        <v>106</v>
      </c>
      <c r="C50" s="22" t="s">
        <v>84</v>
      </c>
      <c r="D50" s="22" t="s">
        <v>82</v>
      </c>
      <c r="E50" s="49">
        <v>9</v>
      </c>
      <c r="F50" s="39" t="s">
        <v>37</v>
      </c>
      <c r="G50" s="74"/>
      <c r="H50" s="22" t="s">
        <v>82</v>
      </c>
      <c r="I50" s="59">
        <v>9</v>
      </c>
      <c r="J50" s="9"/>
    </row>
    <row r="51" s="1" customFormat="1" ht="40" customHeight="1" spans="1:10">
      <c r="A51" s="110">
        <v>17</v>
      </c>
      <c r="B51" s="22" t="s">
        <v>107</v>
      </c>
      <c r="C51" s="22" t="s">
        <v>84</v>
      </c>
      <c r="D51" s="22" t="s">
        <v>82</v>
      </c>
      <c r="E51" s="49">
        <v>10</v>
      </c>
      <c r="F51" s="39" t="s">
        <v>37</v>
      </c>
      <c r="G51" s="74"/>
      <c r="H51" s="22" t="s">
        <v>82</v>
      </c>
      <c r="I51" s="59">
        <v>10</v>
      </c>
      <c r="J51" s="9"/>
    </row>
    <row r="52" s="1" customFormat="1" ht="42" customHeight="1" spans="1:10">
      <c r="A52" s="110"/>
      <c r="B52" s="34" t="s">
        <v>71</v>
      </c>
      <c r="C52" s="22"/>
      <c r="D52" s="34">
        <v>2</v>
      </c>
      <c r="E52" s="41">
        <f>SUM(E53:E54)</f>
        <v>17</v>
      </c>
      <c r="F52" s="39"/>
      <c r="G52" s="74"/>
      <c r="H52" s="117">
        <v>2</v>
      </c>
      <c r="I52" s="34">
        <f>SUM(I53:I54)</f>
        <v>14.82</v>
      </c>
      <c r="J52" s="50"/>
    </row>
    <row r="53" s="1" customFormat="1" ht="45" customHeight="1" spans="1:10">
      <c r="A53" s="110">
        <v>18</v>
      </c>
      <c r="B53" s="22" t="s">
        <v>108</v>
      </c>
      <c r="C53" s="22" t="s">
        <v>84</v>
      </c>
      <c r="D53" s="38" t="s">
        <v>82</v>
      </c>
      <c r="E53" s="49">
        <v>10</v>
      </c>
      <c r="F53" s="39" t="s">
        <v>37</v>
      </c>
      <c r="G53" s="74"/>
      <c r="H53" s="38" t="s">
        <v>82</v>
      </c>
      <c r="I53" s="59">
        <v>7.82</v>
      </c>
      <c r="J53" s="108"/>
    </row>
    <row r="54" s="1" customFormat="1" ht="45" customHeight="1" spans="1:10">
      <c r="A54" s="110">
        <v>19</v>
      </c>
      <c r="B54" s="22" t="s">
        <v>109</v>
      </c>
      <c r="C54" s="22" t="s">
        <v>84</v>
      </c>
      <c r="D54" s="38" t="s">
        <v>82</v>
      </c>
      <c r="E54" s="49">
        <v>7</v>
      </c>
      <c r="F54" s="39" t="s">
        <v>37</v>
      </c>
      <c r="G54" s="74"/>
      <c r="H54" s="38" t="s">
        <v>82</v>
      </c>
      <c r="I54" s="122">
        <v>7</v>
      </c>
      <c r="J54" s="108"/>
    </row>
    <row r="55" s="1" customFormat="1" ht="39" customHeight="1" spans="1:10">
      <c r="A55" s="110"/>
      <c r="B55" s="34" t="s">
        <v>110</v>
      </c>
      <c r="C55" s="22"/>
      <c r="D55" s="34">
        <v>2</v>
      </c>
      <c r="E55" s="41">
        <f>SUM(E56:E57)</f>
        <v>14</v>
      </c>
      <c r="F55" s="39"/>
      <c r="G55" s="74"/>
      <c r="H55" s="117">
        <v>2</v>
      </c>
      <c r="I55" s="41">
        <f>SUM(I56:I57)</f>
        <v>14</v>
      </c>
      <c r="J55" s="50"/>
    </row>
    <row r="56" s="1" customFormat="1" ht="41" customHeight="1" spans="1:10">
      <c r="A56" s="110">
        <v>20</v>
      </c>
      <c r="B56" s="22" t="s">
        <v>111</v>
      </c>
      <c r="C56" s="22" t="s">
        <v>84</v>
      </c>
      <c r="D56" s="22" t="s">
        <v>82</v>
      </c>
      <c r="E56" s="49">
        <v>8</v>
      </c>
      <c r="F56" s="39" t="s">
        <v>37</v>
      </c>
      <c r="G56" s="74"/>
      <c r="H56" s="22" t="s">
        <v>82</v>
      </c>
      <c r="I56" s="59">
        <v>8</v>
      </c>
      <c r="J56" s="108"/>
    </row>
    <row r="57" s="1" customFormat="1" ht="41" customHeight="1" spans="1:10">
      <c r="A57" s="110">
        <v>21</v>
      </c>
      <c r="B57" s="22" t="s">
        <v>112</v>
      </c>
      <c r="C57" s="22" t="s">
        <v>84</v>
      </c>
      <c r="D57" s="22" t="s">
        <v>82</v>
      </c>
      <c r="E57" s="49">
        <v>6</v>
      </c>
      <c r="F57" s="39" t="s">
        <v>37</v>
      </c>
      <c r="G57" s="74"/>
      <c r="H57" s="22" t="s">
        <v>82</v>
      </c>
      <c r="I57" s="43">
        <v>6</v>
      </c>
      <c r="J57" s="108"/>
    </row>
    <row r="58" s="1" customFormat="1" ht="41" customHeight="1" spans="1:10">
      <c r="A58" s="110"/>
      <c r="B58" s="10" t="s">
        <v>74</v>
      </c>
      <c r="C58" s="22"/>
      <c r="D58" s="34">
        <v>1</v>
      </c>
      <c r="E58" s="119">
        <f>SUM(E59)</f>
        <v>59</v>
      </c>
      <c r="F58" s="50"/>
      <c r="G58" s="74"/>
      <c r="H58" s="34">
        <v>1</v>
      </c>
      <c r="I58" s="119">
        <f>SUM(I59)</f>
        <v>58.69</v>
      </c>
      <c r="J58" s="108"/>
    </row>
    <row r="59" s="1" customFormat="1" ht="41" customHeight="1" spans="1:10">
      <c r="A59" s="110">
        <v>22</v>
      </c>
      <c r="B59" s="22" t="s">
        <v>113</v>
      </c>
      <c r="C59" s="22" t="s">
        <v>114</v>
      </c>
      <c r="D59" s="22" t="s">
        <v>115</v>
      </c>
      <c r="E59" s="49">
        <v>59</v>
      </c>
      <c r="F59" s="39" t="s">
        <v>37</v>
      </c>
      <c r="G59" s="74"/>
      <c r="H59" s="22" t="s">
        <v>115</v>
      </c>
      <c r="I59" s="43">
        <v>58.69</v>
      </c>
      <c r="J59" s="108"/>
    </row>
    <row r="60" s="1" customFormat="1" ht="39" customHeight="1" spans="1:10">
      <c r="A60" s="111" t="s">
        <v>22</v>
      </c>
      <c r="B60" s="10" t="s">
        <v>15</v>
      </c>
      <c r="C60" s="112"/>
      <c r="D60" s="34">
        <v>1</v>
      </c>
      <c r="E60" s="52">
        <f>SUM(E61)</f>
        <v>350</v>
      </c>
      <c r="F60" s="50"/>
      <c r="G60" s="74"/>
      <c r="H60" s="34">
        <v>1</v>
      </c>
      <c r="I60" s="52">
        <f>SUM(I61)</f>
        <v>348.93</v>
      </c>
      <c r="J60" s="10" t="s">
        <v>116</v>
      </c>
    </row>
    <row r="61" s="1" customFormat="1" ht="68" customHeight="1" spans="1:10">
      <c r="A61" s="20">
        <v>1</v>
      </c>
      <c r="B61" s="22" t="s">
        <v>117</v>
      </c>
      <c r="C61" s="22" t="s">
        <v>42</v>
      </c>
      <c r="D61" s="120" t="s">
        <v>118</v>
      </c>
      <c r="E61" s="26">
        <v>350</v>
      </c>
      <c r="F61" s="39" t="s">
        <v>37</v>
      </c>
      <c r="G61" s="74"/>
      <c r="H61" s="46" t="s">
        <v>118</v>
      </c>
      <c r="I61" s="43">
        <v>348.93</v>
      </c>
      <c r="J61" s="10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rintOptions horizontalCentered="1"/>
  <pageMargins left="0.393055555555556" right="0.393055555555556" top="0.393055555555556" bottom="0.393055555555556" header="0.5" footer="0.5"/>
  <pageSetup paperSize="9" scale="86" fitToHeight="0" orientation="landscape" horizontalDpi="600"/>
  <headerFooter/>
  <ignoredErrors>
    <ignoredError sqref="I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2"/>
  <sheetViews>
    <sheetView workbookViewId="0">
      <selection activeCell="J9" sqref="J9"/>
    </sheetView>
  </sheetViews>
  <sheetFormatPr defaultColWidth="9" defaultRowHeight="14.25"/>
  <cols>
    <col min="1" max="1" width="6.24166666666667" style="1" customWidth="1"/>
    <col min="2" max="2" width="22.85" style="1" customWidth="1"/>
    <col min="3" max="3" width="13.8083333333333" style="1" customWidth="1"/>
    <col min="4" max="4" width="24.55" style="1" customWidth="1"/>
    <col min="5" max="5" width="12.9333333333333" style="3" customWidth="1"/>
    <col min="6" max="6" width="8.08333333333333" style="1" customWidth="1"/>
    <col min="7" max="7" width="8.88333333333333" style="1" customWidth="1"/>
    <col min="8" max="8" width="23.375" style="1" customWidth="1"/>
    <col min="9" max="9" width="20.4333333333333" style="4" customWidth="1"/>
    <col min="10" max="10" width="19" style="1" customWidth="1"/>
    <col min="11" max="16379" width="9" style="1"/>
    <col min="16380" max="16384" width="9" style="5"/>
  </cols>
  <sheetData>
    <row r="1" s="1" customFormat="1" ht="19" customHeight="1" spans="1:16380">
      <c r="A1" s="2" t="s">
        <v>119</v>
      </c>
      <c r="E1" s="3"/>
      <c r="I1" s="4"/>
      <c r="XEZ1" s="5"/>
    </row>
    <row r="2" s="1" customFormat="1" ht="51" customHeight="1" spans="1:10">
      <c r="A2" s="6" t="s">
        <v>120</v>
      </c>
      <c r="B2" s="6"/>
      <c r="C2" s="6"/>
      <c r="D2" s="6"/>
      <c r="E2" s="6"/>
      <c r="F2" s="6"/>
      <c r="G2" s="6"/>
      <c r="H2" s="6"/>
      <c r="I2" s="54"/>
      <c r="J2" s="6"/>
    </row>
    <row r="3" s="2" customFormat="1" ht="29" customHeight="1" spans="1:10">
      <c r="A3" s="7" t="s">
        <v>2</v>
      </c>
      <c r="B3" s="8" t="s">
        <v>3</v>
      </c>
      <c r="C3" s="8" t="s">
        <v>34</v>
      </c>
      <c r="D3" s="7" t="s">
        <v>5</v>
      </c>
      <c r="E3" s="7" t="s">
        <v>35</v>
      </c>
      <c r="F3" s="8" t="s">
        <v>36</v>
      </c>
      <c r="G3" s="8"/>
      <c r="H3" s="7" t="s">
        <v>7</v>
      </c>
      <c r="I3" s="55" t="s">
        <v>8</v>
      </c>
      <c r="J3" s="8" t="s">
        <v>9</v>
      </c>
    </row>
    <row r="4" s="2" customFormat="1" ht="41" customHeight="1" spans="1:10">
      <c r="A4" s="7"/>
      <c r="B4" s="8"/>
      <c r="C4" s="8"/>
      <c r="D4" s="7"/>
      <c r="E4" s="7"/>
      <c r="F4" s="8" t="s">
        <v>37</v>
      </c>
      <c r="G4" s="8" t="s">
        <v>38</v>
      </c>
      <c r="H4" s="7"/>
      <c r="I4" s="55"/>
      <c r="J4" s="8"/>
    </row>
    <row r="5" s="2" customFormat="1" ht="38" customHeight="1" spans="1:10">
      <c r="A5" s="9"/>
      <c r="B5" s="10" t="s">
        <v>39</v>
      </c>
      <c r="C5" s="13"/>
      <c r="D5" s="10">
        <f t="shared" ref="D5:I5" si="0">SUM(D6,D87,D89,D91)</f>
        <v>72</v>
      </c>
      <c r="E5" s="72">
        <f t="shared" si="0"/>
        <v>1584.2</v>
      </c>
      <c r="F5" s="86"/>
      <c r="G5" s="86"/>
      <c r="H5" s="10">
        <f t="shared" si="0"/>
        <v>72</v>
      </c>
      <c r="I5" s="72">
        <f t="shared" si="0"/>
        <v>1544.2</v>
      </c>
      <c r="J5" s="11"/>
    </row>
    <row r="6" s="2" customFormat="1" ht="45" customHeight="1" spans="1:10">
      <c r="A6" s="13" t="s">
        <v>11</v>
      </c>
      <c r="B6" s="14" t="s">
        <v>18</v>
      </c>
      <c r="C6" s="15"/>
      <c r="D6" s="14">
        <f>SUM(D7,D27,D35,D38,D46,D53,D57,D67,D73,D75,D83)</f>
        <v>69</v>
      </c>
      <c r="E6" s="16">
        <f>SUM(E7,E27,E35,E38,E46,E53,E57,E67,E73,E75,E83)</f>
        <v>868</v>
      </c>
      <c r="F6" s="17"/>
      <c r="G6" s="17"/>
      <c r="H6" s="14">
        <f>SUM(H7,H27,H35,H38,H46,H53,H57,H67,H73,H75,H83)</f>
        <v>69</v>
      </c>
      <c r="I6" s="14">
        <f>SUM(I7,I27,I35,I38,I46,I53,I57,I67,I73,I75,I83)</f>
        <v>863.96</v>
      </c>
      <c r="J6" s="10" t="s">
        <v>121</v>
      </c>
    </row>
    <row r="7" s="84" customFormat="1" ht="39" customHeight="1" spans="1:16381">
      <c r="A7" s="87"/>
      <c r="B7" s="34" t="s">
        <v>40</v>
      </c>
      <c r="C7" s="88"/>
      <c r="D7" s="25">
        <v>19</v>
      </c>
      <c r="E7" s="35">
        <f>SUM(E8:E26)</f>
        <v>147.5</v>
      </c>
      <c r="F7" s="36"/>
      <c r="G7" s="37"/>
      <c r="H7" s="25">
        <v>19</v>
      </c>
      <c r="I7" s="25">
        <f>SUM(I8:I26)</f>
        <v>147.16</v>
      </c>
      <c r="J7" s="93"/>
      <c r="XEZ7" s="94"/>
      <c r="XFA7" s="94"/>
    </row>
    <row r="8" s="85" customFormat="1" ht="57" customHeight="1" spans="1:16381">
      <c r="A8" s="33">
        <v>1</v>
      </c>
      <c r="B8" s="38" t="s">
        <v>122</v>
      </c>
      <c r="C8" s="22" t="s">
        <v>56</v>
      </c>
      <c r="D8" s="26" t="s">
        <v>123</v>
      </c>
      <c r="E8" s="49">
        <v>15</v>
      </c>
      <c r="F8" s="39" t="s">
        <v>37</v>
      </c>
      <c r="G8" s="50"/>
      <c r="H8" s="56" t="s">
        <v>124</v>
      </c>
      <c r="I8" s="57">
        <v>15</v>
      </c>
      <c r="J8" s="50"/>
      <c r="XEZ8" s="95"/>
      <c r="XFA8" s="95"/>
    </row>
    <row r="9" s="85" customFormat="1" ht="63" customHeight="1" spans="1:16381">
      <c r="A9" s="33">
        <v>2</v>
      </c>
      <c r="B9" s="38" t="s">
        <v>125</v>
      </c>
      <c r="C9" s="22" t="s">
        <v>46</v>
      </c>
      <c r="D9" s="26" t="s">
        <v>126</v>
      </c>
      <c r="E9" s="49">
        <v>22</v>
      </c>
      <c r="F9" s="39" t="s">
        <v>37</v>
      </c>
      <c r="G9" s="50"/>
      <c r="H9" s="56" t="s">
        <v>127</v>
      </c>
      <c r="I9" s="57">
        <v>22</v>
      </c>
      <c r="J9" s="50"/>
      <c r="XEZ9" s="95"/>
      <c r="XFA9" s="95"/>
    </row>
    <row r="10" s="85" customFormat="1" ht="47" customHeight="1" spans="1:16381">
      <c r="A10" s="33">
        <v>3</v>
      </c>
      <c r="B10" s="26" t="s">
        <v>128</v>
      </c>
      <c r="C10" s="22" t="s">
        <v>56</v>
      </c>
      <c r="D10" s="26" t="s">
        <v>129</v>
      </c>
      <c r="E10" s="65">
        <v>8</v>
      </c>
      <c r="F10" s="39" t="s">
        <v>37</v>
      </c>
      <c r="G10" s="50"/>
      <c r="H10" s="56" t="s">
        <v>130</v>
      </c>
      <c r="I10" s="57">
        <v>8</v>
      </c>
      <c r="J10" s="50"/>
      <c r="XEZ10" s="95"/>
      <c r="XFA10" s="95"/>
    </row>
    <row r="11" s="85" customFormat="1" ht="48" customHeight="1" spans="1:16381">
      <c r="A11" s="33">
        <v>4</v>
      </c>
      <c r="B11" s="38" t="s">
        <v>131</v>
      </c>
      <c r="C11" s="22" t="s">
        <v>56</v>
      </c>
      <c r="D11" s="26" t="s">
        <v>129</v>
      </c>
      <c r="E11" s="65">
        <v>10</v>
      </c>
      <c r="F11" s="39" t="s">
        <v>37</v>
      </c>
      <c r="G11" s="50"/>
      <c r="H11" s="56" t="s">
        <v>132</v>
      </c>
      <c r="I11" s="57">
        <v>10</v>
      </c>
      <c r="J11" s="50"/>
      <c r="XEZ11" s="95"/>
      <c r="XFA11" s="95"/>
    </row>
    <row r="12" s="85" customFormat="1" ht="64" customHeight="1" spans="1:16381">
      <c r="A12" s="33">
        <v>5</v>
      </c>
      <c r="B12" s="38" t="s">
        <v>133</v>
      </c>
      <c r="C12" s="22" t="s">
        <v>46</v>
      </c>
      <c r="D12" s="26" t="s">
        <v>134</v>
      </c>
      <c r="E12" s="65">
        <v>9</v>
      </c>
      <c r="F12" s="39" t="s">
        <v>37</v>
      </c>
      <c r="G12" s="50"/>
      <c r="H12" s="56" t="s">
        <v>135</v>
      </c>
      <c r="I12" s="57">
        <v>9</v>
      </c>
      <c r="J12" s="50"/>
      <c r="XEZ12" s="95"/>
      <c r="XFA12" s="95"/>
    </row>
    <row r="13" s="85" customFormat="1" ht="42" customHeight="1" spans="1:16381">
      <c r="A13" s="33">
        <v>6</v>
      </c>
      <c r="B13" s="38" t="s">
        <v>136</v>
      </c>
      <c r="C13" s="22" t="s">
        <v>56</v>
      </c>
      <c r="D13" s="26" t="s">
        <v>137</v>
      </c>
      <c r="E13" s="65">
        <v>9</v>
      </c>
      <c r="F13" s="39" t="s">
        <v>37</v>
      </c>
      <c r="G13" s="50"/>
      <c r="H13" s="56" t="s">
        <v>138</v>
      </c>
      <c r="I13" s="57">
        <v>9</v>
      </c>
      <c r="J13" s="50"/>
      <c r="XEZ13" s="95"/>
      <c r="XFA13" s="95"/>
    </row>
    <row r="14" s="85" customFormat="1" ht="42" customHeight="1" spans="1:16381">
      <c r="A14" s="33">
        <v>7</v>
      </c>
      <c r="B14" s="38" t="s">
        <v>139</v>
      </c>
      <c r="C14" s="22" t="s">
        <v>56</v>
      </c>
      <c r="D14" s="26" t="s">
        <v>140</v>
      </c>
      <c r="E14" s="65">
        <v>5</v>
      </c>
      <c r="F14" s="39" t="s">
        <v>37</v>
      </c>
      <c r="G14" s="50"/>
      <c r="H14" s="56" t="s">
        <v>141</v>
      </c>
      <c r="I14" s="57">
        <v>5</v>
      </c>
      <c r="J14" s="39"/>
      <c r="XEZ14" s="95"/>
      <c r="XFA14" s="95"/>
    </row>
    <row r="15" s="85" customFormat="1" ht="42" customHeight="1" spans="1:16381">
      <c r="A15" s="33">
        <v>8</v>
      </c>
      <c r="B15" s="38" t="s">
        <v>142</v>
      </c>
      <c r="C15" s="22" t="s">
        <v>56</v>
      </c>
      <c r="D15" s="26" t="s">
        <v>129</v>
      </c>
      <c r="E15" s="65">
        <v>10</v>
      </c>
      <c r="F15" s="39" t="s">
        <v>37</v>
      </c>
      <c r="G15" s="50"/>
      <c r="H15" s="56" t="s">
        <v>143</v>
      </c>
      <c r="I15" s="57">
        <v>9.83</v>
      </c>
      <c r="J15" s="50"/>
      <c r="XEZ15" s="95"/>
      <c r="XFA15" s="95"/>
    </row>
    <row r="16" s="85" customFormat="1" ht="62" customHeight="1" spans="1:16381">
      <c r="A16" s="33">
        <v>9</v>
      </c>
      <c r="B16" s="38" t="s">
        <v>144</v>
      </c>
      <c r="C16" s="22" t="s">
        <v>46</v>
      </c>
      <c r="D16" s="26" t="s">
        <v>145</v>
      </c>
      <c r="E16" s="65">
        <v>6</v>
      </c>
      <c r="F16" s="39" t="s">
        <v>37</v>
      </c>
      <c r="G16" s="50"/>
      <c r="H16" s="56" t="s">
        <v>146</v>
      </c>
      <c r="I16" s="57">
        <v>6</v>
      </c>
      <c r="J16" s="39"/>
      <c r="XEZ16" s="95"/>
      <c r="XFA16" s="95"/>
    </row>
    <row r="17" s="85" customFormat="1" ht="42" customHeight="1" spans="1:16381">
      <c r="A17" s="33">
        <v>10</v>
      </c>
      <c r="B17" s="38" t="s">
        <v>147</v>
      </c>
      <c r="C17" s="22" t="s">
        <v>56</v>
      </c>
      <c r="D17" s="26" t="s">
        <v>148</v>
      </c>
      <c r="E17" s="65">
        <v>3</v>
      </c>
      <c r="F17" s="39" t="s">
        <v>37</v>
      </c>
      <c r="G17" s="50"/>
      <c r="H17" s="56" t="s">
        <v>149</v>
      </c>
      <c r="I17" s="57">
        <v>3</v>
      </c>
      <c r="J17" s="39"/>
      <c r="XEZ17" s="95"/>
      <c r="XFA17" s="95"/>
    </row>
    <row r="18" s="85" customFormat="1" ht="58" customHeight="1" spans="1:16381">
      <c r="A18" s="33">
        <v>11</v>
      </c>
      <c r="B18" s="38" t="s">
        <v>150</v>
      </c>
      <c r="C18" s="22" t="s">
        <v>46</v>
      </c>
      <c r="D18" s="26" t="s">
        <v>151</v>
      </c>
      <c r="E18" s="65">
        <v>4</v>
      </c>
      <c r="F18" s="39" t="s">
        <v>37</v>
      </c>
      <c r="G18" s="50"/>
      <c r="H18" s="56" t="s">
        <v>152</v>
      </c>
      <c r="I18" s="57">
        <v>4</v>
      </c>
      <c r="J18" s="39"/>
      <c r="XEZ18" s="95"/>
      <c r="XFA18" s="95"/>
    </row>
    <row r="19" s="85" customFormat="1" ht="62" customHeight="1" spans="1:16381">
      <c r="A19" s="33">
        <v>12</v>
      </c>
      <c r="B19" s="38" t="s">
        <v>153</v>
      </c>
      <c r="C19" s="22" t="s">
        <v>46</v>
      </c>
      <c r="D19" s="26" t="s">
        <v>154</v>
      </c>
      <c r="E19" s="65">
        <v>7.5</v>
      </c>
      <c r="F19" s="39" t="s">
        <v>37</v>
      </c>
      <c r="G19" s="50"/>
      <c r="H19" s="56" t="s">
        <v>155</v>
      </c>
      <c r="I19" s="57">
        <v>7.5</v>
      </c>
      <c r="J19" s="50"/>
      <c r="XEZ19" s="95"/>
      <c r="XFA19" s="95"/>
    </row>
    <row r="20" s="85" customFormat="1" ht="46" customHeight="1" spans="1:16381">
      <c r="A20" s="33">
        <v>13</v>
      </c>
      <c r="B20" s="38" t="s">
        <v>156</v>
      </c>
      <c r="C20" s="22" t="s">
        <v>56</v>
      </c>
      <c r="D20" s="26" t="s">
        <v>129</v>
      </c>
      <c r="E20" s="65">
        <v>11</v>
      </c>
      <c r="F20" s="39" t="s">
        <v>37</v>
      </c>
      <c r="G20" s="50"/>
      <c r="H20" s="56" t="s">
        <v>157</v>
      </c>
      <c r="I20" s="57">
        <v>11</v>
      </c>
      <c r="J20" s="50"/>
      <c r="XEZ20" s="95"/>
      <c r="XFA20" s="95"/>
    </row>
    <row r="21" s="85" customFormat="1" ht="42" customHeight="1" spans="1:16381">
      <c r="A21" s="33">
        <v>14</v>
      </c>
      <c r="B21" s="38" t="s">
        <v>158</v>
      </c>
      <c r="C21" s="22" t="s">
        <v>56</v>
      </c>
      <c r="D21" s="26" t="s">
        <v>159</v>
      </c>
      <c r="E21" s="65">
        <v>4</v>
      </c>
      <c r="F21" s="39" t="s">
        <v>37</v>
      </c>
      <c r="G21" s="50"/>
      <c r="H21" s="56" t="s">
        <v>160</v>
      </c>
      <c r="I21" s="57">
        <v>4</v>
      </c>
      <c r="J21" s="39"/>
      <c r="XEZ21" s="95"/>
      <c r="XFA21" s="95"/>
    </row>
    <row r="22" s="85" customFormat="1" ht="48" customHeight="1" spans="1:16381">
      <c r="A22" s="33">
        <v>15</v>
      </c>
      <c r="B22" s="38" t="s">
        <v>161</v>
      </c>
      <c r="C22" s="22" t="s">
        <v>56</v>
      </c>
      <c r="D22" s="26" t="s">
        <v>162</v>
      </c>
      <c r="E22" s="65">
        <v>5</v>
      </c>
      <c r="F22" s="39" t="s">
        <v>37</v>
      </c>
      <c r="G22" s="50"/>
      <c r="H22" s="56" t="s">
        <v>163</v>
      </c>
      <c r="I22" s="57">
        <v>5</v>
      </c>
      <c r="J22" s="39"/>
      <c r="XEZ22" s="95"/>
      <c r="XFA22" s="95"/>
    </row>
    <row r="23" s="85" customFormat="1" ht="48" customHeight="1" spans="1:16381">
      <c r="A23" s="33">
        <v>16</v>
      </c>
      <c r="B23" s="38" t="s">
        <v>164</v>
      </c>
      <c r="C23" s="22" t="s">
        <v>56</v>
      </c>
      <c r="D23" s="26" t="s">
        <v>165</v>
      </c>
      <c r="E23" s="65">
        <v>3</v>
      </c>
      <c r="F23" s="39" t="s">
        <v>37</v>
      </c>
      <c r="G23" s="50"/>
      <c r="H23" s="56" t="s">
        <v>166</v>
      </c>
      <c r="I23" s="57">
        <v>3</v>
      </c>
      <c r="J23" s="39"/>
      <c r="XEZ23" s="95"/>
      <c r="XFA23" s="95"/>
    </row>
    <row r="24" s="85" customFormat="1" ht="61" customHeight="1" spans="1:16381">
      <c r="A24" s="33">
        <v>17</v>
      </c>
      <c r="B24" s="26" t="s">
        <v>167</v>
      </c>
      <c r="C24" s="22" t="s">
        <v>46</v>
      </c>
      <c r="D24" s="26" t="s">
        <v>168</v>
      </c>
      <c r="E24" s="65">
        <v>4</v>
      </c>
      <c r="F24" s="39" t="s">
        <v>37</v>
      </c>
      <c r="G24" s="50"/>
      <c r="H24" s="56" t="s">
        <v>169</v>
      </c>
      <c r="I24" s="57">
        <v>4</v>
      </c>
      <c r="J24" s="39"/>
      <c r="XEZ24" s="95"/>
      <c r="XFA24" s="95"/>
    </row>
    <row r="25" s="85" customFormat="1" ht="50" customHeight="1" spans="1:16381">
      <c r="A25" s="33">
        <v>18</v>
      </c>
      <c r="B25" s="26" t="s">
        <v>170</v>
      </c>
      <c r="C25" s="22" t="s">
        <v>97</v>
      </c>
      <c r="D25" s="26" t="s">
        <v>171</v>
      </c>
      <c r="E25" s="26">
        <v>9</v>
      </c>
      <c r="F25" s="39" t="s">
        <v>37</v>
      </c>
      <c r="G25" s="50"/>
      <c r="H25" s="56" t="s">
        <v>172</v>
      </c>
      <c r="I25" s="57">
        <v>8.86</v>
      </c>
      <c r="J25" s="50"/>
      <c r="XEZ25" s="95"/>
      <c r="XFA25" s="95"/>
    </row>
    <row r="26" s="85" customFormat="1" ht="61" customHeight="1" spans="1:16381">
      <c r="A26" s="33">
        <v>19</v>
      </c>
      <c r="B26" s="26" t="s">
        <v>173</v>
      </c>
      <c r="C26" s="22" t="s">
        <v>97</v>
      </c>
      <c r="D26" s="26" t="s">
        <v>174</v>
      </c>
      <c r="E26" s="26">
        <v>3</v>
      </c>
      <c r="F26" s="39" t="s">
        <v>37</v>
      </c>
      <c r="G26" s="50"/>
      <c r="H26" s="56" t="s">
        <v>175</v>
      </c>
      <c r="I26" s="57">
        <v>2.97</v>
      </c>
      <c r="J26" s="50"/>
      <c r="XEZ26" s="95"/>
      <c r="XFA26" s="95"/>
    </row>
    <row r="27" s="2" customFormat="1" ht="42" customHeight="1" spans="1:10">
      <c r="A27" s="33"/>
      <c r="B27" s="89" t="s">
        <v>49</v>
      </c>
      <c r="C27" s="22"/>
      <c r="D27" s="34">
        <v>7</v>
      </c>
      <c r="E27" s="41">
        <f>SUM(E28:E34)</f>
        <v>247</v>
      </c>
      <c r="F27" s="39"/>
      <c r="G27" s="40"/>
      <c r="H27" s="34">
        <v>7</v>
      </c>
      <c r="I27" s="41">
        <f>SUM(I28:I34)</f>
        <v>243.63</v>
      </c>
      <c r="J27" s="40"/>
    </row>
    <row r="28" s="2" customFormat="1" ht="61" customHeight="1" spans="1:16381">
      <c r="A28" s="33">
        <v>20</v>
      </c>
      <c r="B28" s="38" t="s">
        <v>176</v>
      </c>
      <c r="C28" s="22" t="s">
        <v>56</v>
      </c>
      <c r="D28" s="26" t="s">
        <v>177</v>
      </c>
      <c r="E28" s="26">
        <v>100</v>
      </c>
      <c r="F28" s="39" t="s">
        <v>37</v>
      </c>
      <c r="G28" s="40"/>
      <c r="H28" s="46" t="s">
        <v>178</v>
      </c>
      <c r="I28" s="57">
        <v>99.33</v>
      </c>
      <c r="J28" s="50"/>
      <c r="XEZ28" s="61"/>
      <c r="XFA28" s="61"/>
    </row>
    <row r="29" s="2" customFormat="1" ht="73" customHeight="1" spans="1:16381">
      <c r="A29" s="33">
        <v>21</v>
      </c>
      <c r="B29" s="26" t="s">
        <v>179</v>
      </c>
      <c r="C29" s="22" t="s">
        <v>56</v>
      </c>
      <c r="D29" s="26" t="s">
        <v>180</v>
      </c>
      <c r="E29" s="26">
        <v>100</v>
      </c>
      <c r="F29" s="39" t="s">
        <v>37</v>
      </c>
      <c r="G29" s="40"/>
      <c r="H29" s="46" t="s">
        <v>181</v>
      </c>
      <c r="I29" s="57">
        <v>97.73</v>
      </c>
      <c r="J29" s="50"/>
      <c r="XEZ29" s="61"/>
      <c r="XFA29" s="61"/>
    </row>
    <row r="30" s="2" customFormat="1" ht="44" customHeight="1" spans="1:16381">
      <c r="A30" s="33">
        <v>22</v>
      </c>
      <c r="B30" s="38" t="s">
        <v>182</v>
      </c>
      <c r="C30" s="22" t="s">
        <v>56</v>
      </c>
      <c r="D30" s="26" t="s">
        <v>183</v>
      </c>
      <c r="E30" s="26">
        <v>10</v>
      </c>
      <c r="F30" s="39" t="s">
        <v>37</v>
      </c>
      <c r="G30" s="40"/>
      <c r="H30" s="46" t="s">
        <v>184</v>
      </c>
      <c r="I30" s="57">
        <v>10</v>
      </c>
      <c r="J30" s="50"/>
      <c r="XEZ30" s="61"/>
      <c r="XFA30" s="61"/>
    </row>
    <row r="31" s="2" customFormat="1" ht="44" customHeight="1" spans="1:16381">
      <c r="A31" s="33">
        <v>23</v>
      </c>
      <c r="B31" s="38" t="s">
        <v>185</v>
      </c>
      <c r="C31" s="22" t="s">
        <v>56</v>
      </c>
      <c r="D31" s="26" t="s">
        <v>186</v>
      </c>
      <c r="E31" s="11">
        <v>12</v>
      </c>
      <c r="F31" s="39" t="s">
        <v>37</v>
      </c>
      <c r="G31" s="40"/>
      <c r="H31" s="64" t="s">
        <v>187</v>
      </c>
      <c r="I31" s="57">
        <v>12</v>
      </c>
      <c r="J31" s="50"/>
      <c r="XEZ31" s="61"/>
      <c r="XFA31" s="61"/>
    </row>
    <row r="32" s="2" customFormat="1" ht="44" customHeight="1" spans="1:16381">
      <c r="A32" s="33">
        <v>24</v>
      </c>
      <c r="B32" s="26" t="s">
        <v>188</v>
      </c>
      <c r="C32" s="22" t="s">
        <v>56</v>
      </c>
      <c r="D32" s="26" t="s">
        <v>189</v>
      </c>
      <c r="E32" s="26">
        <v>7</v>
      </c>
      <c r="F32" s="39" t="s">
        <v>37</v>
      </c>
      <c r="G32" s="40"/>
      <c r="H32" s="46" t="s">
        <v>190</v>
      </c>
      <c r="I32" s="57">
        <v>7</v>
      </c>
      <c r="J32" s="50"/>
      <c r="XEZ32" s="61"/>
      <c r="XFA32" s="61"/>
    </row>
    <row r="33" s="2" customFormat="1" ht="109" customHeight="1" spans="1:16381">
      <c r="A33" s="33">
        <v>25</v>
      </c>
      <c r="B33" s="38" t="s">
        <v>191</v>
      </c>
      <c r="C33" s="22" t="s">
        <v>97</v>
      </c>
      <c r="D33" s="26" t="s">
        <v>192</v>
      </c>
      <c r="E33" s="90">
        <v>13</v>
      </c>
      <c r="F33" s="39" t="s">
        <v>37</v>
      </c>
      <c r="G33" s="40"/>
      <c r="H33" s="46" t="s">
        <v>193</v>
      </c>
      <c r="I33" s="57">
        <v>12.72</v>
      </c>
      <c r="J33" s="50"/>
      <c r="XEZ33" s="61"/>
      <c r="XFA33" s="61"/>
    </row>
    <row r="34" s="2" customFormat="1" ht="59" customHeight="1" spans="1:16381">
      <c r="A34" s="33">
        <v>26</v>
      </c>
      <c r="B34" s="38" t="s">
        <v>194</v>
      </c>
      <c r="C34" s="22" t="s">
        <v>97</v>
      </c>
      <c r="D34" s="26" t="s">
        <v>195</v>
      </c>
      <c r="E34" s="90">
        <v>5</v>
      </c>
      <c r="F34" s="39" t="s">
        <v>37</v>
      </c>
      <c r="G34" s="40"/>
      <c r="H34" s="46" t="s">
        <v>196</v>
      </c>
      <c r="I34" s="57">
        <v>4.85</v>
      </c>
      <c r="J34" s="50"/>
      <c r="XEZ34" s="61"/>
      <c r="XFA34" s="61"/>
    </row>
    <row r="35" s="2" customFormat="1" ht="42" customHeight="1" spans="1:16381">
      <c r="A35" s="33"/>
      <c r="B35" s="91" t="s">
        <v>59</v>
      </c>
      <c r="C35" s="22"/>
      <c r="D35" s="70">
        <v>2</v>
      </c>
      <c r="E35" s="71">
        <f>SUM(E36:E37)</f>
        <v>23</v>
      </c>
      <c r="F35" s="39"/>
      <c r="G35" s="40"/>
      <c r="H35" s="70">
        <v>2</v>
      </c>
      <c r="I35" s="71">
        <f>SUM(I36:I37)</f>
        <v>23</v>
      </c>
      <c r="J35" s="40"/>
      <c r="XEZ35" s="61"/>
      <c r="XFA35" s="61"/>
    </row>
    <row r="36" s="2" customFormat="1" ht="56" customHeight="1" spans="1:16381">
      <c r="A36" s="33">
        <v>27</v>
      </c>
      <c r="B36" s="38" t="s">
        <v>197</v>
      </c>
      <c r="C36" s="22" t="s">
        <v>56</v>
      </c>
      <c r="D36" s="26" t="s">
        <v>198</v>
      </c>
      <c r="E36" s="11">
        <v>13</v>
      </c>
      <c r="F36" s="39" t="s">
        <v>37</v>
      </c>
      <c r="G36" s="40"/>
      <c r="H36" s="46" t="s">
        <v>199</v>
      </c>
      <c r="I36" s="57">
        <v>13</v>
      </c>
      <c r="J36" s="50"/>
      <c r="XEZ36" s="61"/>
      <c r="XFA36" s="61"/>
    </row>
    <row r="37" s="2" customFormat="1" ht="51" customHeight="1" spans="1:16381">
      <c r="A37" s="33">
        <v>28</v>
      </c>
      <c r="B37" s="38" t="s">
        <v>200</v>
      </c>
      <c r="C37" s="22" t="s">
        <v>56</v>
      </c>
      <c r="D37" s="26" t="s">
        <v>201</v>
      </c>
      <c r="E37" s="65">
        <v>10</v>
      </c>
      <c r="F37" s="39" t="s">
        <v>37</v>
      </c>
      <c r="G37" s="40"/>
      <c r="H37" s="46" t="s">
        <v>202</v>
      </c>
      <c r="I37" s="57">
        <v>10</v>
      </c>
      <c r="J37" s="50"/>
      <c r="XEZ37" s="61"/>
      <c r="XFA37" s="61"/>
    </row>
    <row r="38" s="1" customFormat="1" ht="42" customHeight="1" spans="1:10">
      <c r="A38" s="50"/>
      <c r="B38" s="36" t="s">
        <v>63</v>
      </c>
      <c r="C38" s="40"/>
      <c r="D38" s="25">
        <v>7</v>
      </c>
      <c r="E38" s="52">
        <f>SUM(E39:E45)</f>
        <v>67</v>
      </c>
      <c r="F38" s="50"/>
      <c r="G38" s="53"/>
      <c r="H38" s="25">
        <v>7</v>
      </c>
      <c r="I38" s="52">
        <f>SUM(I39:I45)</f>
        <v>67</v>
      </c>
      <c r="J38" s="50"/>
    </row>
    <row r="39" s="2" customFormat="1" ht="58" customHeight="1" spans="1:16381">
      <c r="A39" s="33">
        <v>29</v>
      </c>
      <c r="B39" s="22" t="s">
        <v>203</v>
      </c>
      <c r="C39" s="22" t="s">
        <v>46</v>
      </c>
      <c r="D39" s="22" t="s">
        <v>204</v>
      </c>
      <c r="E39" s="22">
        <v>5</v>
      </c>
      <c r="F39" s="39" t="s">
        <v>37</v>
      </c>
      <c r="G39" s="40"/>
      <c r="H39" s="46" t="s">
        <v>205</v>
      </c>
      <c r="I39" s="59">
        <v>5</v>
      </c>
      <c r="J39" s="69" t="s">
        <v>206</v>
      </c>
      <c r="XEZ39" s="61"/>
      <c r="XFA39" s="61"/>
    </row>
    <row r="40" s="2" customFormat="1" ht="64" customHeight="1" spans="1:16381">
      <c r="A40" s="33">
        <v>30</v>
      </c>
      <c r="B40" s="26" t="s">
        <v>207</v>
      </c>
      <c r="C40" s="22" t="s">
        <v>56</v>
      </c>
      <c r="D40" s="26" t="s">
        <v>208</v>
      </c>
      <c r="E40" s="26">
        <v>10</v>
      </c>
      <c r="F40" s="39" t="s">
        <v>37</v>
      </c>
      <c r="G40" s="40"/>
      <c r="H40" s="46" t="s">
        <v>209</v>
      </c>
      <c r="I40" s="57">
        <v>10</v>
      </c>
      <c r="J40" s="50"/>
      <c r="XEZ40" s="61"/>
      <c r="XFA40" s="61"/>
    </row>
    <row r="41" s="2" customFormat="1" ht="47" customHeight="1" spans="1:16381">
      <c r="A41" s="33">
        <v>31</v>
      </c>
      <c r="B41" s="38" t="s">
        <v>210</v>
      </c>
      <c r="C41" s="22" t="s">
        <v>56</v>
      </c>
      <c r="D41" s="26" t="s">
        <v>211</v>
      </c>
      <c r="E41" s="65">
        <v>6</v>
      </c>
      <c r="F41" s="39" t="s">
        <v>37</v>
      </c>
      <c r="G41" s="40"/>
      <c r="H41" s="46" t="s">
        <v>212</v>
      </c>
      <c r="I41" s="57">
        <v>6</v>
      </c>
      <c r="J41" s="74"/>
      <c r="XEZ41" s="61"/>
      <c r="XFA41" s="61"/>
    </row>
    <row r="42" s="2" customFormat="1" ht="47" customHeight="1" spans="1:16381">
      <c r="A42" s="33">
        <v>32</v>
      </c>
      <c r="B42" s="26" t="s">
        <v>213</v>
      </c>
      <c r="C42" s="22" t="s">
        <v>56</v>
      </c>
      <c r="D42" s="26" t="s">
        <v>214</v>
      </c>
      <c r="E42" s="65">
        <v>12</v>
      </c>
      <c r="F42" s="39" t="s">
        <v>37</v>
      </c>
      <c r="G42" s="40"/>
      <c r="H42" s="46" t="s">
        <v>215</v>
      </c>
      <c r="I42" s="57">
        <v>12</v>
      </c>
      <c r="J42" s="50"/>
      <c r="XEZ42" s="61"/>
      <c r="XFA42" s="61"/>
    </row>
    <row r="43" s="2" customFormat="1" ht="51" customHeight="1" spans="1:16381">
      <c r="A43" s="33">
        <v>33</v>
      </c>
      <c r="B43" s="26" t="s">
        <v>216</v>
      </c>
      <c r="C43" s="22" t="s">
        <v>56</v>
      </c>
      <c r="D43" s="26" t="s">
        <v>217</v>
      </c>
      <c r="E43" s="26">
        <v>12</v>
      </c>
      <c r="F43" s="39" t="s">
        <v>37</v>
      </c>
      <c r="G43" s="40"/>
      <c r="H43" s="46" t="s">
        <v>218</v>
      </c>
      <c r="I43" s="57">
        <v>12</v>
      </c>
      <c r="J43" s="50"/>
      <c r="XEZ43" s="61"/>
      <c r="XFA43" s="61"/>
    </row>
    <row r="44" s="2" customFormat="1" ht="59" customHeight="1" spans="1:16381">
      <c r="A44" s="33">
        <v>34</v>
      </c>
      <c r="B44" s="38" t="s">
        <v>219</v>
      </c>
      <c r="C44" s="22" t="s">
        <v>46</v>
      </c>
      <c r="D44" s="26" t="s">
        <v>220</v>
      </c>
      <c r="E44" s="26">
        <v>6</v>
      </c>
      <c r="F44" s="39" t="s">
        <v>37</v>
      </c>
      <c r="G44" s="40"/>
      <c r="H44" s="46" t="s">
        <v>221</v>
      </c>
      <c r="I44" s="57">
        <v>6</v>
      </c>
      <c r="J44" s="74"/>
      <c r="XEZ44" s="61"/>
      <c r="XFA44" s="61"/>
    </row>
    <row r="45" s="2" customFormat="1" ht="47" customHeight="1" spans="1:16381">
      <c r="A45" s="33">
        <v>35</v>
      </c>
      <c r="B45" s="38" t="s">
        <v>222</v>
      </c>
      <c r="C45" s="22" t="s">
        <v>56</v>
      </c>
      <c r="D45" s="26" t="s">
        <v>223</v>
      </c>
      <c r="E45" s="26">
        <v>16</v>
      </c>
      <c r="F45" s="39" t="s">
        <v>37</v>
      </c>
      <c r="G45" s="40"/>
      <c r="H45" s="46" t="s">
        <v>224</v>
      </c>
      <c r="I45" s="57">
        <v>16</v>
      </c>
      <c r="J45" s="50"/>
      <c r="XEZ45" s="61"/>
      <c r="XFA45" s="61"/>
    </row>
    <row r="46" s="1" customFormat="1" ht="45" customHeight="1" spans="1:10">
      <c r="A46" s="33"/>
      <c r="B46" s="34" t="s">
        <v>100</v>
      </c>
      <c r="C46" s="22"/>
      <c r="D46" s="34">
        <v>6</v>
      </c>
      <c r="E46" s="41">
        <f>SUM(E47:E52)</f>
        <v>34.5</v>
      </c>
      <c r="F46" s="39"/>
      <c r="G46" s="40"/>
      <c r="H46" s="34">
        <v>6</v>
      </c>
      <c r="I46" s="41">
        <f>SUM(I47:I52)</f>
        <v>34.5</v>
      </c>
      <c r="J46" s="41"/>
    </row>
    <row r="47" s="85" customFormat="1" ht="50" customHeight="1" spans="1:16381">
      <c r="A47" s="33">
        <v>36</v>
      </c>
      <c r="B47" s="26" t="s">
        <v>225</v>
      </c>
      <c r="C47" s="22" t="s">
        <v>56</v>
      </c>
      <c r="D47" s="26" t="s">
        <v>226</v>
      </c>
      <c r="E47" s="65">
        <v>10</v>
      </c>
      <c r="F47" s="39" t="s">
        <v>37</v>
      </c>
      <c r="G47" s="39"/>
      <c r="H47" s="46" t="s">
        <v>227</v>
      </c>
      <c r="I47" s="57">
        <v>10</v>
      </c>
      <c r="J47" s="50"/>
      <c r="XEZ47" s="95"/>
      <c r="XFA47" s="95"/>
    </row>
    <row r="48" s="85" customFormat="1" ht="50" customHeight="1" spans="1:16381">
      <c r="A48" s="33">
        <v>37</v>
      </c>
      <c r="B48" s="38" t="s">
        <v>228</v>
      </c>
      <c r="C48" s="22" t="s">
        <v>56</v>
      </c>
      <c r="D48" s="26" t="s">
        <v>229</v>
      </c>
      <c r="E48" s="65">
        <v>5</v>
      </c>
      <c r="F48" s="39" t="s">
        <v>37</v>
      </c>
      <c r="G48" s="39"/>
      <c r="H48" s="46" t="s">
        <v>230</v>
      </c>
      <c r="I48" s="57">
        <v>5</v>
      </c>
      <c r="J48" s="74"/>
      <c r="XEZ48" s="95"/>
      <c r="XFA48" s="95"/>
    </row>
    <row r="49" s="85" customFormat="1" ht="50" customHeight="1" spans="1:16381">
      <c r="A49" s="33">
        <v>38</v>
      </c>
      <c r="B49" s="92" t="s">
        <v>231</v>
      </c>
      <c r="C49" s="22" t="s">
        <v>56</v>
      </c>
      <c r="D49" s="92" t="s">
        <v>232</v>
      </c>
      <c r="E49" s="65">
        <v>3</v>
      </c>
      <c r="F49" s="39" t="s">
        <v>37</v>
      </c>
      <c r="G49" s="39"/>
      <c r="H49" s="46" t="s">
        <v>233</v>
      </c>
      <c r="I49" s="57">
        <v>3</v>
      </c>
      <c r="J49" s="74"/>
      <c r="XEZ49" s="95"/>
      <c r="XFA49" s="95"/>
    </row>
    <row r="50" s="85" customFormat="1" ht="50" customHeight="1" spans="1:16381">
      <c r="A50" s="33">
        <v>39</v>
      </c>
      <c r="B50" s="26" t="s">
        <v>234</v>
      </c>
      <c r="C50" s="22" t="s">
        <v>56</v>
      </c>
      <c r="D50" s="26" t="s">
        <v>235</v>
      </c>
      <c r="E50" s="65">
        <v>8</v>
      </c>
      <c r="F50" s="39" t="s">
        <v>37</v>
      </c>
      <c r="G50" s="39"/>
      <c r="H50" s="46" t="s">
        <v>236</v>
      </c>
      <c r="I50" s="57">
        <v>8</v>
      </c>
      <c r="J50" s="50"/>
      <c r="XEZ50" s="95"/>
      <c r="XFA50" s="95"/>
    </row>
    <row r="51" s="85" customFormat="1" ht="50" customHeight="1" spans="1:16381">
      <c r="A51" s="33">
        <v>40</v>
      </c>
      <c r="B51" s="26" t="s">
        <v>237</v>
      </c>
      <c r="C51" s="22" t="s">
        <v>56</v>
      </c>
      <c r="D51" s="26" t="s">
        <v>238</v>
      </c>
      <c r="E51" s="26">
        <v>5</v>
      </c>
      <c r="F51" s="39" t="s">
        <v>37</v>
      </c>
      <c r="G51" s="39"/>
      <c r="H51" s="46" t="s">
        <v>239</v>
      </c>
      <c r="I51" s="57">
        <v>5</v>
      </c>
      <c r="J51" s="74"/>
      <c r="XEZ51" s="95"/>
      <c r="XFA51" s="95"/>
    </row>
    <row r="52" s="85" customFormat="1" ht="50" customHeight="1" spans="1:16381">
      <c r="A52" s="33">
        <v>41</v>
      </c>
      <c r="B52" s="26" t="s">
        <v>240</v>
      </c>
      <c r="C52" s="22" t="s">
        <v>56</v>
      </c>
      <c r="D52" s="26" t="s">
        <v>241</v>
      </c>
      <c r="E52" s="65">
        <v>3.5</v>
      </c>
      <c r="F52" s="39" t="s">
        <v>37</v>
      </c>
      <c r="G52" s="39"/>
      <c r="H52" s="46" t="s">
        <v>242</v>
      </c>
      <c r="I52" s="57">
        <v>3.5</v>
      </c>
      <c r="J52" s="74"/>
      <c r="XEZ52" s="95"/>
      <c r="XFA52" s="95"/>
    </row>
    <row r="53" s="1" customFormat="1" ht="45" customHeight="1" spans="1:10">
      <c r="A53" s="33"/>
      <c r="B53" s="34" t="s">
        <v>67</v>
      </c>
      <c r="C53" s="22"/>
      <c r="D53" s="34">
        <v>3</v>
      </c>
      <c r="E53" s="41">
        <f>SUM(E54:E56)</f>
        <v>73.5</v>
      </c>
      <c r="F53" s="39"/>
      <c r="G53" s="40"/>
      <c r="H53" s="42">
        <v>3</v>
      </c>
      <c r="I53" s="34">
        <f>SUM(I54:I56)</f>
        <v>73.5</v>
      </c>
      <c r="J53" s="69"/>
    </row>
    <row r="54" s="85" customFormat="1" ht="80" customHeight="1" spans="1:16381">
      <c r="A54" s="33">
        <v>42</v>
      </c>
      <c r="B54" s="38" t="s">
        <v>243</v>
      </c>
      <c r="C54" s="22" t="s">
        <v>56</v>
      </c>
      <c r="D54" s="26" t="s">
        <v>244</v>
      </c>
      <c r="E54" s="49">
        <v>50</v>
      </c>
      <c r="F54" s="39" t="s">
        <v>37</v>
      </c>
      <c r="G54" s="39"/>
      <c r="H54" s="46" t="s">
        <v>245</v>
      </c>
      <c r="I54" s="57">
        <v>50</v>
      </c>
      <c r="J54" s="50"/>
      <c r="XEZ54" s="95"/>
      <c r="XFA54" s="95"/>
    </row>
    <row r="55" s="85" customFormat="1" ht="55" customHeight="1" spans="1:16381">
      <c r="A55" s="33">
        <v>43</v>
      </c>
      <c r="B55" s="38" t="s">
        <v>246</v>
      </c>
      <c r="C55" s="22" t="s">
        <v>46</v>
      </c>
      <c r="D55" s="26" t="s">
        <v>247</v>
      </c>
      <c r="E55" s="65">
        <v>3.5</v>
      </c>
      <c r="F55" s="39" t="s">
        <v>37</v>
      </c>
      <c r="G55" s="39"/>
      <c r="H55" s="46" t="s">
        <v>248</v>
      </c>
      <c r="I55" s="57">
        <v>3.5</v>
      </c>
      <c r="J55" s="74"/>
      <c r="XEZ55" s="95"/>
      <c r="XFA55" s="95"/>
    </row>
    <row r="56" s="85" customFormat="1" ht="105" customHeight="1" spans="1:16381">
      <c r="A56" s="33">
        <v>44</v>
      </c>
      <c r="B56" s="38" t="s">
        <v>249</v>
      </c>
      <c r="C56" s="22" t="s">
        <v>56</v>
      </c>
      <c r="D56" s="26" t="s">
        <v>250</v>
      </c>
      <c r="E56" s="26">
        <v>20</v>
      </c>
      <c r="F56" s="39" t="s">
        <v>37</v>
      </c>
      <c r="G56" s="39"/>
      <c r="H56" s="46" t="s">
        <v>251</v>
      </c>
      <c r="I56" s="57">
        <v>20</v>
      </c>
      <c r="J56" s="50"/>
      <c r="XEZ56" s="95"/>
      <c r="XFA56" s="95"/>
    </row>
    <row r="57" s="1" customFormat="1" ht="45" customHeight="1" spans="1:10">
      <c r="A57" s="33"/>
      <c r="B57" s="34" t="s">
        <v>92</v>
      </c>
      <c r="C57" s="22"/>
      <c r="D57" s="34">
        <v>9</v>
      </c>
      <c r="E57" s="41">
        <f>SUM(E58:E66)</f>
        <v>89.5</v>
      </c>
      <c r="F57" s="39"/>
      <c r="G57" s="40"/>
      <c r="H57" s="42">
        <v>9</v>
      </c>
      <c r="I57" s="34">
        <f>SUM(I58:I66)</f>
        <v>89.45</v>
      </c>
      <c r="J57" s="74"/>
    </row>
    <row r="58" s="2" customFormat="1" ht="60" customHeight="1" spans="1:16381">
      <c r="A58" s="33">
        <v>45</v>
      </c>
      <c r="B58" s="38" t="s">
        <v>252</v>
      </c>
      <c r="C58" s="22" t="s">
        <v>56</v>
      </c>
      <c r="D58" s="26" t="s">
        <v>253</v>
      </c>
      <c r="E58" s="49">
        <v>25</v>
      </c>
      <c r="F58" s="39" t="s">
        <v>37</v>
      </c>
      <c r="G58" s="40"/>
      <c r="H58" s="26" t="s">
        <v>254</v>
      </c>
      <c r="I58" s="57">
        <v>25</v>
      </c>
      <c r="J58" s="50"/>
      <c r="XEZ58" s="61"/>
      <c r="XFA58" s="61"/>
    </row>
    <row r="59" s="2" customFormat="1" ht="50" customHeight="1" spans="1:16381">
      <c r="A59" s="33">
        <v>46</v>
      </c>
      <c r="B59" s="26" t="s">
        <v>255</v>
      </c>
      <c r="C59" s="22" t="s">
        <v>56</v>
      </c>
      <c r="D59" s="26" t="s">
        <v>256</v>
      </c>
      <c r="E59" s="26">
        <v>10</v>
      </c>
      <c r="F59" s="39" t="s">
        <v>37</v>
      </c>
      <c r="G59" s="40"/>
      <c r="H59" s="26" t="s">
        <v>257</v>
      </c>
      <c r="I59" s="57">
        <v>10</v>
      </c>
      <c r="J59" s="50"/>
      <c r="XEZ59" s="61"/>
      <c r="XFA59" s="61"/>
    </row>
    <row r="60" s="2" customFormat="1" ht="48" customHeight="1" spans="1:16381">
      <c r="A60" s="33">
        <v>47</v>
      </c>
      <c r="B60" s="26" t="s">
        <v>258</v>
      </c>
      <c r="C60" s="22" t="s">
        <v>56</v>
      </c>
      <c r="D60" s="26" t="s">
        <v>259</v>
      </c>
      <c r="E60" s="26">
        <v>8</v>
      </c>
      <c r="F60" s="39" t="s">
        <v>37</v>
      </c>
      <c r="G60" s="40"/>
      <c r="H60" s="46" t="s">
        <v>260</v>
      </c>
      <c r="I60" s="57">
        <v>8</v>
      </c>
      <c r="J60" s="50"/>
      <c r="XEZ60" s="61"/>
      <c r="XFA60" s="61"/>
    </row>
    <row r="61" s="2" customFormat="1" ht="51" customHeight="1" spans="1:16381">
      <c r="A61" s="33">
        <v>48</v>
      </c>
      <c r="B61" s="26" t="s">
        <v>261</v>
      </c>
      <c r="C61" s="22" t="s">
        <v>56</v>
      </c>
      <c r="D61" s="26" t="s">
        <v>262</v>
      </c>
      <c r="E61" s="26">
        <v>6</v>
      </c>
      <c r="F61" s="39" t="s">
        <v>37</v>
      </c>
      <c r="G61" s="40"/>
      <c r="H61" s="46" t="s">
        <v>263</v>
      </c>
      <c r="I61" s="57">
        <v>6</v>
      </c>
      <c r="J61" s="74"/>
      <c r="XEZ61" s="61"/>
      <c r="XFA61" s="61"/>
    </row>
    <row r="62" s="2" customFormat="1" ht="51" customHeight="1" spans="1:16381">
      <c r="A62" s="33">
        <v>49</v>
      </c>
      <c r="B62" s="26" t="s">
        <v>264</v>
      </c>
      <c r="C62" s="22" t="s">
        <v>56</v>
      </c>
      <c r="D62" s="26" t="s">
        <v>265</v>
      </c>
      <c r="E62" s="26">
        <v>10</v>
      </c>
      <c r="F62" s="39" t="s">
        <v>37</v>
      </c>
      <c r="G62" s="40"/>
      <c r="H62" s="26" t="s">
        <v>266</v>
      </c>
      <c r="I62" s="57">
        <v>10</v>
      </c>
      <c r="J62" s="50"/>
      <c r="XEZ62" s="61"/>
      <c r="XFA62" s="61"/>
    </row>
    <row r="63" s="2" customFormat="1" ht="61" customHeight="1" spans="1:16381">
      <c r="A63" s="33">
        <v>50</v>
      </c>
      <c r="B63" s="26" t="s">
        <v>267</v>
      </c>
      <c r="C63" s="22" t="s">
        <v>56</v>
      </c>
      <c r="D63" s="26" t="s">
        <v>268</v>
      </c>
      <c r="E63" s="26">
        <v>15</v>
      </c>
      <c r="F63" s="39" t="s">
        <v>37</v>
      </c>
      <c r="G63" s="40"/>
      <c r="H63" s="46" t="s">
        <v>269</v>
      </c>
      <c r="I63" s="57">
        <v>15</v>
      </c>
      <c r="J63" s="50"/>
      <c r="XEZ63" s="61"/>
      <c r="XFA63" s="61"/>
    </row>
    <row r="64" s="2" customFormat="1" ht="40" customHeight="1" spans="1:16381">
      <c r="A64" s="33">
        <v>51</v>
      </c>
      <c r="B64" s="26" t="s">
        <v>270</v>
      </c>
      <c r="C64" s="22" t="s">
        <v>56</v>
      </c>
      <c r="D64" s="26" t="s">
        <v>271</v>
      </c>
      <c r="E64" s="26">
        <v>5</v>
      </c>
      <c r="F64" s="39" t="s">
        <v>37</v>
      </c>
      <c r="G64" s="40"/>
      <c r="H64" s="46" t="s">
        <v>272</v>
      </c>
      <c r="I64" s="57">
        <v>5</v>
      </c>
      <c r="J64" s="74"/>
      <c r="XEZ64" s="61"/>
      <c r="XFA64" s="61"/>
    </row>
    <row r="65" s="2" customFormat="1" ht="48" customHeight="1" spans="1:16381">
      <c r="A65" s="33">
        <v>52</v>
      </c>
      <c r="B65" s="26" t="s">
        <v>273</v>
      </c>
      <c r="C65" s="22" t="s">
        <v>56</v>
      </c>
      <c r="D65" s="26" t="s">
        <v>274</v>
      </c>
      <c r="E65" s="26">
        <v>6.5</v>
      </c>
      <c r="F65" s="39" t="s">
        <v>37</v>
      </c>
      <c r="G65" s="40"/>
      <c r="H65" s="46" t="s">
        <v>275</v>
      </c>
      <c r="I65" s="57">
        <v>6.5</v>
      </c>
      <c r="J65" s="74"/>
      <c r="XEZ65" s="61"/>
      <c r="XFA65" s="61"/>
    </row>
    <row r="66" s="2" customFormat="1" ht="44" customHeight="1" spans="1:16381">
      <c r="A66" s="33">
        <v>53</v>
      </c>
      <c r="B66" s="26" t="s">
        <v>276</v>
      </c>
      <c r="C66" s="22" t="s">
        <v>97</v>
      </c>
      <c r="D66" s="26" t="s">
        <v>277</v>
      </c>
      <c r="E66" s="26">
        <v>4</v>
      </c>
      <c r="F66" s="39" t="s">
        <v>37</v>
      </c>
      <c r="G66" s="40"/>
      <c r="H66" s="46" t="s">
        <v>278</v>
      </c>
      <c r="I66" s="57">
        <v>3.95</v>
      </c>
      <c r="J66" s="50"/>
      <c r="XEZ66" s="61"/>
      <c r="XFA66" s="61"/>
    </row>
    <row r="67" s="1" customFormat="1" ht="43" customHeight="1" spans="1:10">
      <c r="A67" s="33"/>
      <c r="B67" s="34" t="s">
        <v>102</v>
      </c>
      <c r="C67" s="22"/>
      <c r="D67" s="34">
        <v>5</v>
      </c>
      <c r="E67" s="41">
        <f>SUM(E68:E72)</f>
        <v>32</v>
      </c>
      <c r="F67" s="39"/>
      <c r="G67" s="40"/>
      <c r="H67" s="34">
        <v>5</v>
      </c>
      <c r="I67" s="41">
        <f>SUM(I68:I72)</f>
        <v>32</v>
      </c>
      <c r="J67" s="74"/>
    </row>
    <row r="68" s="1" customFormat="1" ht="43" customHeight="1" spans="1:10">
      <c r="A68" s="33">
        <v>54</v>
      </c>
      <c r="B68" s="26" t="s">
        <v>279</v>
      </c>
      <c r="C68" s="22" t="s">
        <v>56</v>
      </c>
      <c r="D68" s="26" t="s">
        <v>280</v>
      </c>
      <c r="E68" s="26">
        <v>5</v>
      </c>
      <c r="F68" s="39" t="s">
        <v>37</v>
      </c>
      <c r="G68" s="40"/>
      <c r="H68" s="46" t="s">
        <v>281</v>
      </c>
      <c r="I68" s="57">
        <v>5</v>
      </c>
      <c r="J68" s="74"/>
    </row>
    <row r="69" s="1" customFormat="1" ht="43" customHeight="1" spans="1:10">
      <c r="A69" s="33">
        <v>55</v>
      </c>
      <c r="B69" s="26" t="s">
        <v>282</v>
      </c>
      <c r="C69" s="22" t="s">
        <v>56</v>
      </c>
      <c r="D69" s="26" t="s">
        <v>280</v>
      </c>
      <c r="E69" s="26">
        <v>6</v>
      </c>
      <c r="F69" s="39" t="s">
        <v>37</v>
      </c>
      <c r="G69" s="40"/>
      <c r="H69" s="46" t="s">
        <v>283</v>
      </c>
      <c r="I69" s="57">
        <v>6</v>
      </c>
      <c r="J69" s="74"/>
    </row>
    <row r="70" s="1" customFormat="1" ht="45" customHeight="1" spans="1:10">
      <c r="A70" s="33">
        <v>56</v>
      </c>
      <c r="B70" s="26" t="s">
        <v>284</v>
      </c>
      <c r="C70" s="22" t="s">
        <v>56</v>
      </c>
      <c r="D70" s="26" t="s">
        <v>285</v>
      </c>
      <c r="E70" s="26">
        <v>10</v>
      </c>
      <c r="F70" s="39" t="s">
        <v>37</v>
      </c>
      <c r="G70" s="40"/>
      <c r="H70" s="46" t="s">
        <v>286</v>
      </c>
      <c r="I70" s="57">
        <v>10</v>
      </c>
      <c r="J70" s="50"/>
    </row>
    <row r="71" s="1" customFormat="1" ht="55" customHeight="1" spans="1:10">
      <c r="A71" s="33">
        <v>57</v>
      </c>
      <c r="B71" s="38" t="s">
        <v>287</v>
      </c>
      <c r="C71" s="22" t="s">
        <v>46</v>
      </c>
      <c r="D71" s="26" t="s">
        <v>288</v>
      </c>
      <c r="E71" s="65">
        <v>5</v>
      </c>
      <c r="F71" s="39" t="s">
        <v>37</v>
      </c>
      <c r="G71" s="40"/>
      <c r="H71" s="46" t="s">
        <v>289</v>
      </c>
      <c r="I71" s="57">
        <v>5</v>
      </c>
      <c r="J71" s="74"/>
    </row>
    <row r="72" s="1" customFormat="1" ht="55" customHeight="1" spans="1:10">
      <c r="A72" s="33">
        <v>58</v>
      </c>
      <c r="B72" s="26" t="s">
        <v>290</v>
      </c>
      <c r="C72" s="22" t="s">
        <v>46</v>
      </c>
      <c r="D72" s="26" t="s">
        <v>291</v>
      </c>
      <c r="E72" s="65">
        <v>6</v>
      </c>
      <c r="F72" s="39" t="s">
        <v>37</v>
      </c>
      <c r="G72" s="40"/>
      <c r="H72" s="64" t="s">
        <v>292</v>
      </c>
      <c r="I72" s="57">
        <v>6</v>
      </c>
      <c r="J72" s="74"/>
    </row>
    <row r="73" s="1" customFormat="1" ht="45" customHeight="1" spans="1:10">
      <c r="A73" s="33"/>
      <c r="B73" s="34" t="s">
        <v>104</v>
      </c>
      <c r="C73" s="22"/>
      <c r="D73" s="34">
        <v>1</v>
      </c>
      <c r="E73" s="41">
        <f>SUM(E74)</f>
        <v>15</v>
      </c>
      <c r="F73" s="39"/>
      <c r="G73" s="40"/>
      <c r="H73" s="42">
        <v>1</v>
      </c>
      <c r="I73" s="41">
        <f>SUM(I74)</f>
        <v>15</v>
      </c>
      <c r="J73" s="74"/>
    </row>
    <row r="74" s="2" customFormat="1" ht="86" customHeight="1" spans="1:16381">
      <c r="A74" s="33">
        <v>59</v>
      </c>
      <c r="B74" s="26" t="s">
        <v>293</v>
      </c>
      <c r="C74" s="22" t="s">
        <v>56</v>
      </c>
      <c r="D74" s="26" t="s">
        <v>294</v>
      </c>
      <c r="E74" s="65">
        <v>15</v>
      </c>
      <c r="F74" s="39" t="s">
        <v>37</v>
      </c>
      <c r="G74" s="40"/>
      <c r="H74" s="46" t="s">
        <v>295</v>
      </c>
      <c r="I74" s="57">
        <v>15</v>
      </c>
      <c r="J74" s="50"/>
      <c r="XEZ74" s="61"/>
      <c r="XFA74" s="61"/>
    </row>
    <row r="75" s="1" customFormat="1" ht="41" customHeight="1" spans="1:10">
      <c r="A75" s="33"/>
      <c r="B75" s="34" t="s">
        <v>71</v>
      </c>
      <c r="C75" s="22"/>
      <c r="D75" s="34">
        <v>7</v>
      </c>
      <c r="E75" s="41">
        <f>SUM(E76:E82)</f>
        <v>105.5</v>
      </c>
      <c r="F75" s="39"/>
      <c r="G75" s="40"/>
      <c r="H75" s="42">
        <v>7</v>
      </c>
      <c r="I75" s="41">
        <f>SUM(I76:I82)</f>
        <v>105.5</v>
      </c>
      <c r="J75" s="74"/>
    </row>
    <row r="76" s="85" customFormat="1" ht="53" customHeight="1" spans="1:16381">
      <c r="A76" s="33">
        <v>60</v>
      </c>
      <c r="B76" s="38" t="s">
        <v>296</v>
      </c>
      <c r="C76" s="22" t="s">
        <v>56</v>
      </c>
      <c r="D76" s="38" t="s">
        <v>297</v>
      </c>
      <c r="E76" s="65">
        <v>22</v>
      </c>
      <c r="F76" s="39" t="s">
        <v>37</v>
      </c>
      <c r="G76" s="39"/>
      <c r="H76" s="46" t="s">
        <v>298</v>
      </c>
      <c r="I76" s="57">
        <v>22</v>
      </c>
      <c r="J76" s="50"/>
      <c r="XEZ76" s="95"/>
      <c r="XFA76" s="95"/>
    </row>
    <row r="77" s="85" customFormat="1" ht="69" customHeight="1" spans="1:16381">
      <c r="A77" s="33">
        <v>61</v>
      </c>
      <c r="B77" s="38" t="s">
        <v>299</v>
      </c>
      <c r="C77" s="22" t="s">
        <v>56</v>
      </c>
      <c r="D77" s="38" t="s">
        <v>300</v>
      </c>
      <c r="E77" s="65">
        <v>16</v>
      </c>
      <c r="F77" s="39" t="s">
        <v>37</v>
      </c>
      <c r="G77" s="39"/>
      <c r="H77" s="46" t="s">
        <v>301</v>
      </c>
      <c r="I77" s="57">
        <v>16</v>
      </c>
      <c r="J77" s="50"/>
      <c r="XEZ77" s="95"/>
      <c r="XFA77" s="95"/>
    </row>
    <row r="78" s="85" customFormat="1" ht="70" customHeight="1" spans="1:16381">
      <c r="A78" s="33">
        <v>62</v>
      </c>
      <c r="B78" s="38" t="s">
        <v>302</v>
      </c>
      <c r="C78" s="22" t="s">
        <v>46</v>
      </c>
      <c r="D78" s="38" t="s">
        <v>303</v>
      </c>
      <c r="E78" s="65">
        <v>17</v>
      </c>
      <c r="F78" s="39" t="s">
        <v>37</v>
      </c>
      <c r="G78" s="39"/>
      <c r="H78" s="46" t="s">
        <v>304</v>
      </c>
      <c r="I78" s="57">
        <v>17</v>
      </c>
      <c r="J78" s="50"/>
      <c r="XEZ78" s="95"/>
      <c r="XFA78" s="95"/>
    </row>
    <row r="79" s="85" customFormat="1" ht="48" customHeight="1" spans="1:16381">
      <c r="A79" s="33">
        <v>63</v>
      </c>
      <c r="B79" s="38" t="s">
        <v>305</v>
      </c>
      <c r="C79" s="22" t="s">
        <v>56</v>
      </c>
      <c r="D79" s="38" t="s">
        <v>306</v>
      </c>
      <c r="E79" s="65">
        <v>6.5</v>
      </c>
      <c r="F79" s="39" t="s">
        <v>37</v>
      </c>
      <c r="G79" s="39"/>
      <c r="H79" s="46" t="s">
        <v>307</v>
      </c>
      <c r="I79" s="57">
        <v>6.5</v>
      </c>
      <c r="J79" s="74"/>
      <c r="XEZ79" s="95"/>
      <c r="XFA79" s="95"/>
    </row>
    <row r="80" s="85" customFormat="1" ht="61" customHeight="1" spans="1:16381">
      <c r="A80" s="33">
        <v>64</v>
      </c>
      <c r="B80" s="26" t="s">
        <v>308</v>
      </c>
      <c r="C80" s="22" t="s">
        <v>56</v>
      </c>
      <c r="D80" s="26" t="s">
        <v>309</v>
      </c>
      <c r="E80" s="26">
        <v>12</v>
      </c>
      <c r="F80" s="39" t="s">
        <v>37</v>
      </c>
      <c r="G80" s="39"/>
      <c r="H80" s="46" t="s">
        <v>310</v>
      </c>
      <c r="I80" s="57">
        <v>12</v>
      </c>
      <c r="J80" s="50"/>
      <c r="XEZ80" s="95"/>
      <c r="XFA80" s="95"/>
    </row>
    <row r="81" s="85" customFormat="1" ht="43" customHeight="1" spans="1:16381">
      <c r="A81" s="33">
        <v>65</v>
      </c>
      <c r="B81" s="26" t="s">
        <v>311</v>
      </c>
      <c r="C81" s="22" t="s">
        <v>56</v>
      </c>
      <c r="D81" s="26" t="s">
        <v>312</v>
      </c>
      <c r="E81" s="26">
        <v>12</v>
      </c>
      <c r="F81" s="39" t="s">
        <v>37</v>
      </c>
      <c r="G81" s="39"/>
      <c r="H81" s="46" t="s">
        <v>313</v>
      </c>
      <c r="I81" s="57">
        <v>12</v>
      </c>
      <c r="J81" s="50"/>
      <c r="XEZ81" s="95"/>
      <c r="XFA81" s="95"/>
    </row>
    <row r="82" s="85" customFormat="1" ht="81" customHeight="1" spans="1:16381">
      <c r="A82" s="33">
        <v>66</v>
      </c>
      <c r="B82" s="26" t="s">
        <v>314</v>
      </c>
      <c r="C82" s="22" t="s">
        <v>56</v>
      </c>
      <c r="D82" s="26" t="s">
        <v>315</v>
      </c>
      <c r="E82" s="26">
        <v>20</v>
      </c>
      <c r="F82" s="39" t="s">
        <v>37</v>
      </c>
      <c r="G82" s="39"/>
      <c r="H82" s="46" t="s">
        <v>316</v>
      </c>
      <c r="I82" s="57">
        <v>20</v>
      </c>
      <c r="J82" s="50"/>
      <c r="XEZ82" s="95"/>
      <c r="XFA82" s="95"/>
    </row>
    <row r="83" s="1" customFormat="1" ht="42" customHeight="1" spans="1:10">
      <c r="A83" s="33"/>
      <c r="B83" s="34" t="s">
        <v>110</v>
      </c>
      <c r="C83" s="22"/>
      <c r="D83" s="34">
        <v>3</v>
      </c>
      <c r="E83" s="34">
        <f>SUM(E84:E86)</f>
        <v>33.5</v>
      </c>
      <c r="F83" s="39"/>
      <c r="G83" s="40"/>
      <c r="H83" s="42">
        <v>3</v>
      </c>
      <c r="I83" s="34">
        <f>SUM(I84:I86)</f>
        <v>33.22</v>
      </c>
      <c r="J83" s="74"/>
    </row>
    <row r="84" s="85" customFormat="1" ht="57" customHeight="1" spans="1:16381">
      <c r="A84" s="33">
        <v>67</v>
      </c>
      <c r="B84" s="26" t="s">
        <v>317</v>
      </c>
      <c r="C84" s="22" t="s">
        <v>46</v>
      </c>
      <c r="D84" s="26" t="s">
        <v>318</v>
      </c>
      <c r="E84" s="65">
        <v>17.5</v>
      </c>
      <c r="F84" s="39" t="s">
        <v>37</v>
      </c>
      <c r="G84" s="39"/>
      <c r="H84" s="46" t="s">
        <v>319</v>
      </c>
      <c r="I84" s="57">
        <v>17.5</v>
      </c>
      <c r="J84" s="50"/>
      <c r="XEZ84" s="95"/>
      <c r="XFA84" s="95"/>
    </row>
    <row r="85" s="85" customFormat="1" ht="88" customHeight="1" spans="1:16381">
      <c r="A85" s="33">
        <v>68</v>
      </c>
      <c r="B85" s="26" t="s">
        <v>320</v>
      </c>
      <c r="C85" s="22" t="s">
        <v>97</v>
      </c>
      <c r="D85" s="26" t="s">
        <v>321</v>
      </c>
      <c r="E85" s="26">
        <v>11</v>
      </c>
      <c r="F85" s="39" t="s">
        <v>37</v>
      </c>
      <c r="G85" s="39"/>
      <c r="H85" s="46" t="s">
        <v>322</v>
      </c>
      <c r="I85" s="57">
        <v>10.87</v>
      </c>
      <c r="J85" s="50"/>
      <c r="XEZ85" s="95"/>
      <c r="XFA85" s="95"/>
    </row>
    <row r="86" s="85" customFormat="1" ht="47" customHeight="1" spans="1:16381">
      <c r="A86" s="33">
        <v>69</v>
      </c>
      <c r="B86" s="26" t="s">
        <v>323</v>
      </c>
      <c r="C86" s="22" t="s">
        <v>97</v>
      </c>
      <c r="D86" s="26" t="s">
        <v>324</v>
      </c>
      <c r="E86" s="26">
        <v>5</v>
      </c>
      <c r="F86" s="39" t="s">
        <v>37</v>
      </c>
      <c r="G86" s="39"/>
      <c r="H86" s="46" t="s">
        <v>325</v>
      </c>
      <c r="I86" s="57">
        <v>4.85</v>
      </c>
      <c r="J86" s="50"/>
      <c r="XEZ86" s="95"/>
      <c r="XFA86" s="95"/>
    </row>
    <row r="87" s="1" customFormat="1" ht="42" customHeight="1" spans="1:10">
      <c r="A87" s="87" t="s">
        <v>16</v>
      </c>
      <c r="B87" s="34" t="s">
        <v>19</v>
      </c>
      <c r="C87" s="22"/>
      <c r="D87" s="34">
        <v>1</v>
      </c>
      <c r="E87" s="41">
        <f>SUM(E88)</f>
        <v>136.2</v>
      </c>
      <c r="F87" s="39"/>
      <c r="G87" s="40"/>
      <c r="H87" s="42">
        <v>1</v>
      </c>
      <c r="I87" s="41">
        <f>SUM(I88)</f>
        <v>135.15</v>
      </c>
      <c r="J87" s="69" t="s">
        <v>121</v>
      </c>
    </row>
    <row r="88" s="85" customFormat="1" ht="51" customHeight="1" spans="1:16381">
      <c r="A88" s="33">
        <v>1</v>
      </c>
      <c r="B88" s="38" t="s">
        <v>326</v>
      </c>
      <c r="C88" s="22" t="s">
        <v>56</v>
      </c>
      <c r="D88" s="38" t="s">
        <v>327</v>
      </c>
      <c r="E88" s="26">
        <v>136.2</v>
      </c>
      <c r="F88" s="39" t="s">
        <v>37</v>
      </c>
      <c r="G88" s="39"/>
      <c r="H88" s="46" t="s">
        <v>328</v>
      </c>
      <c r="I88" s="57">
        <v>135.15</v>
      </c>
      <c r="J88" s="69"/>
      <c r="XEZ88" s="95"/>
      <c r="XFA88" s="95"/>
    </row>
    <row r="89" s="1" customFormat="1" ht="45" customHeight="1" spans="1:10">
      <c r="A89" s="87" t="s">
        <v>22</v>
      </c>
      <c r="B89" s="34" t="s">
        <v>20</v>
      </c>
      <c r="C89" s="22"/>
      <c r="D89" s="34">
        <v>1</v>
      </c>
      <c r="E89" s="41">
        <f>SUM(E90)</f>
        <v>100</v>
      </c>
      <c r="F89" s="39"/>
      <c r="G89" s="40"/>
      <c r="H89" s="42">
        <v>1</v>
      </c>
      <c r="I89" s="41">
        <f>SUM(I90)</f>
        <v>99.43</v>
      </c>
      <c r="J89" s="69" t="s">
        <v>121</v>
      </c>
    </row>
    <row r="90" s="2" customFormat="1" ht="114" customHeight="1" spans="1:16381">
      <c r="A90" s="33">
        <v>1</v>
      </c>
      <c r="B90" s="26" t="s">
        <v>329</v>
      </c>
      <c r="C90" s="22" t="s">
        <v>97</v>
      </c>
      <c r="D90" s="26" t="s">
        <v>330</v>
      </c>
      <c r="E90" s="26">
        <v>100</v>
      </c>
      <c r="F90" s="39" t="s">
        <v>37</v>
      </c>
      <c r="G90" s="40"/>
      <c r="H90" s="46" t="s">
        <v>331</v>
      </c>
      <c r="I90" s="57">
        <v>99.43</v>
      </c>
      <c r="J90" s="69"/>
      <c r="XEZ90" s="61"/>
      <c r="XFA90" s="61"/>
    </row>
    <row r="91" s="2" customFormat="1" ht="45" customHeight="1" spans="1:16381">
      <c r="A91" s="96" t="s">
        <v>26</v>
      </c>
      <c r="B91" s="70" t="s">
        <v>21</v>
      </c>
      <c r="C91" s="22"/>
      <c r="D91" s="97">
        <v>1</v>
      </c>
      <c r="E91" s="41">
        <f>SUM(E92)</f>
        <v>480</v>
      </c>
      <c r="F91" s="39"/>
      <c r="G91" s="40"/>
      <c r="H91" s="98">
        <v>1</v>
      </c>
      <c r="I91" s="41">
        <f>SUM(I92)</f>
        <v>445.66</v>
      </c>
      <c r="J91" s="69" t="s">
        <v>121</v>
      </c>
      <c r="XEZ91" s="61"/>
      <c r="XFA91" s="61"/>
    </row>
    <row r="92" s="2" customFormat="1" ht="107" customHeight="1" spans="1:16381">
      <c r="A92" s="33">
        <v>1</v>
      </c>
      <c r="B92" s="26" t="s">
        <v>332</v>
      </c>
      <c r="C92" s="22" t="s">
        <v>333</v>
      </c>
      <c r="D92" s="22" t="s">
        <v>334</v>
      </c>
      <c r="E92" s="26">
        <v>480</v>
      </c>
      <c r="F92" s="39" t="s">
        <v>37</v>
      </c>
      <c r="G92" s="40"/>
      <c r="H92" s="46" t="s">
        <v>335</v>
      </c>
      <c r="I92" s="57">
        <v>445.66</v>
      </c>
      <c r="J92" s="43" t="s">
        <v>336</v>
      </c>
      <c r="XEZ92" s="61"/>
      <c r="XFA92" s="61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rintOptions horizontalCentered="1"/>
  <pageMargins left="0.393055555555556" right="0.393055555555556" top="0.393055555555556" bottom="0.393055555555556" header="0.5" footer="0.5"/>
  <pageSetup paperSize="9" scale="88" fitToHeight="0" orientation="landscape" horizontalDpi="600"/>
  <headerFooter/>
  <ignoredErrors>
    <ignoredError sqref="I57 I53 I46 I83 I73 I75 I67 I89 I27 I3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15"/>
  <sheetViews>
    <sheetView workbookViewId="0">
      <selection activeCell="K8" sqref="K8"/>
    </sheetView>
  </sheetViews>
  <sheetFormatPr defaultColWidth="9" defaultRowHeight="14.25"/>
  <cols>
    <col min="1" max="1" width="6.875" style="1" customWidth="1"/>
    <col min="2" max="2" width="17.125" style="1" customWidth="1"/>
    <col min="3" max="3" width="13.8083333333333" style="1" customWidth="1"/>
    <col min="4" max="4" width="29.4666666666667" style="2" customWidth="1"/>
    <col min="5" max="5" width="11.375" style="3" customWidth="1"/>
    <col min="6" max="6" width="8.08333333333333" style="1" customWidth="1"/>
    <col min="7" max="7" width="8.88333333333333" style="1" customWidth="1"/>
    <col min="8" max="8" width="29.1" style="1" customWidth="1"/>
    <col min="9" max="9" width="18.5" style="4" customWidth="1"/>
    <col min="10" max="10" width="20.375" style="1" customWidth="1"/>
    <col min="11" max="16379" width="9" style="1"/>
    <col min="16380" max="16384" width="9" style="5"/>
  </cols>
  <sheetData>
    <row r="1" s="1" customFormat="1" ht="19" customHeight="1" spans="1:16381">
      <c r="A1" s="2" t="s">
        <v>337</v>
      </c>
      <c r="D1" s="2"/>
      <c r="E1" s="3"/>
      <c r="I1" s="4"/>
      <c r="XEZ1" s="5"/>
      <c r="XFA1" s="5"/>
    </row>
    <row r="2" s="1" customFormat="1" ht="56" customHeight="1" spans="1:16381">
      <c r="A2" s="6" t="s">
        <v>338</v>
      </c>
      <c r="B2" s="6"/>
      <c r="C2" s="6"/>
      <c r="D2" s="62"/>
      <c r="E2" s="6"/>
      <c r="F2" s="6"/>
      <c r="G2" s="6"/>
      <c r="H2" s="6"/>
      <c r="I2" s="54"/>
      <c r="J2" s="6"/>
      <c r="XEZ2" s="5"/>
      <c r="XFA2" s="5"/>
    </row>
    <row r="3" s="1" customFormat="1" ht="34" customHeight="1" spans="1:16381">
      <c r="A3" s="7" t="s">
        <v>2</v>
      </c>
      <c r="B3" s="8" t="s">
        <v>3</v>
      </c>
      <c r="C3" s="8" t="s">
        <v>34</v>
      </c>
      <c r="D3" s="7" t="s">
        <v>339</v>
      </c>
      <c r="E3" s="7" t="s">
        <v>35</v>
      </c>
      <c r="F3" s="8" t="s">
        <v>36</v>
      </c>
      <c r="G3" s="8"/>
      <c r="H3" s="7" t="s">
        <v>340</v>
      </c>
      <c r="I3" s="55" t="s">
        <v>8</v>
      </c>
      <c r="J3" s="8" t="s">
        <v>9</v>
      </c>
      <c r="XEZ3" s="60"/>
      <c r="XFA3" s="60"/>
    </row>
    <row r="4" s="1" customFormat="1" ht="33" customHeight="1" spans="1:16381">
      <c r="A4" s="7"/>
      <c r="B4" s="8"/>
      <c r="C4" s="8"/>
      <c r="D4" s="7"/>
      <c r="E4" s="7"/>
      <c r="F4" s="8" t="s">
        <v>37</v>
      </c>
      <c r="G4" s="8" t="s">
        <v>38</v>
      </c>
      <c r="H4" s="7"/>
      <c r="I4" s="55"/>
      <c r="J4" s="8"/>
      <c r="XEZ4" s="60"/>
      <c r="XFA4" s="60"/>
    </row>
    <row r="5" s="2" customFormat="1" ht="39" customHeight="1" spans="1:10">
      <c r="A5" s="9"/>
      <c r="B5" s="10" t="s">
        <v>39</v>
      </c>
      <c r="C5" s="11"/>
      <c r="D5" s="10">
        <f>SUM(D6,D39)</f>
        <v>87</v>
      </c>
      <c r="E5" s="10">
        <f>SUM(E6,E39)</f>
        <v>2421.95</v>
      </c>
      <c r="F5" s="12"/>
      <c r="G5" s="12"/>
      <c r="H5" s="10">
        <f>SUM(H6,H39)</f>
        <v>87</v>
      </c>
      <c r="I5" s="72">
        <f>SUM(I6,I39)</f>
        <v>2360.43968085106</v>
      </c>
      <c r="J5" s="11"/>
    </row>
    <row r="6" s="2" customFormat="1" ht="40" customHeight="1" spans="1:10">
      <c r="A6" s="13" t="s">
        <v>11</v>
      </c>
      <c r="B6" s="14" t="s">
        <v>24</v>
      </c>
      <c r="C6" s="63"/>
      <c r="D6" s="14">
        <f>SUM(D7,D14,D18,D22,D24,D26,D28,D31,D34,D36)</f>
        <v>22</v>
      </c>
      <c r="E6" s="16">
        <f>SUM(E7,E14,E18,E22,E24,E26,E28,E31,E34,E36)</f>
        <v>1838.3</v>
      </c>
      <c r="F6" s="14"/>
      <c r="G6" s="14"/>
      <c r="H6" s="14">
        <f>SUM(H7,H14,H18,H22,H24,H26,H28,H31,H34,H36)</f>
        <v>22</v>
      </c>
      <c r="I6" s="16">
        <f>SUM(I7,I14,I18,I22,I24,I26,I28,I31,I34,I36)</f>
        <v>1794.42</v>
      </c>
      <c r="J6" s="10"/>
    </row>
    <row r="7" s="2" customFormat="1" ht="36" customHeight="1" spans="1:10">
      <c r="A7" s="33"/>
      <c r="B7" s="34" t="s">
        <v>40</v>
      </c>
      <c r="C7" s="22"/>
      <c r="D7" s="25">
        <v>6</v>
      </c>
      <c r="E7" s="35">
        <f>SUM(E8:E13)</f>
        <v>344</v>
      </c>
      <c r="F7" s="50"/>
      <c r="G7" s="53"/>
      <c r="H7" s="25">
        <v>6</v>
      </c>
      <c r="I7" s="35">
        <f>SUM(I8:I13)</f>
        <v>342.63</v>
      </c>
      <c r="J7" s="40"/>
    </row>
    <row r="8" s="2" customFormat="1" ht="39" customHeight="1" spans="1:16381">
      <c r="A8" s="33">
        <v>1</v>
      </c>
      <c r="B8" s="26" t="s">
        <v>341</v>
      </c>
      <c r="C8" s="22" t="s">
        <v>56</v>
      </c>
      <c r="D8" s="26" t="s">
        <v>342</v>
      </c>
      <c r="E8" s="49">
        <v>60</v>
      </c>
      <c r="F8" s="39" t="s">
        <v>37</v>
      </c>
      <c r="G8" s="53"/>
      <c r="H8" s="21" t="s">
        <v>343</v>
      </c>
      <c r="I8" s="56">
        <v>60</v>
      </c>
      <c r="J8" s="40"/>
      <c r="XEZ8" s="77"/>
      <c r="XFA8" s="77"/>
    </row>
    <row r="9" s="2" customFormat="1" ht="39" customHeight="1" spans="1:16381">
      <c r="A9" s="33">
        <v>2</v>
      </c>
      <c r="B9" s="26" t="s">
        <v>344</v>
      </c>
      <c r="C9" s="22" t="s">
        <v>345</v>
      </c>
      <c r="D9" s="26" t="s">
        <v>346</v>
      </c>
      <c r="E9" s="26">
        <v>42</v>
      </c>
      <c r="F9" s="39" t="s">
        <v>37</v>
      </c>
      <c r="G9" s="53"/>
      <c r="H9" s="26" t="s">
        <v>347</v>
      </c>
      <c r="I9" s="57">
        <v>42</v>
      </c>
      <c r="J9" s="4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77"/>
      <c r="XFA9" s="77"/>
    </row>
    <row r="10" s="2" customFormat="1" ht="39" customHeight="1" spans="1:16381">
      <c r="A10" s="33">
        <v>3</v>
      </c>
      <c r="B10" s="26" t="s">
        <v>348</v>
      </c>
      <c r="C10" s="22" t="s">
        <v>345</v>
      </c>
      <c r="D10" s="26" t="s">
        <v>349</v>
      </c>
      <c r="E10" s="26">
        <v>57</v>
      </c>
      <c r="F10" s="39" t="s">
        <v>37</v>
      </c>
      <c r="G10" s="53"/>
      <c r="H10" s="26" t="s">
        <v>350</v>
      </c>
      <c r="I10" s="57">
        <v>57</v>
      </c>
      <c r="J10" s="4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77"/>
      <c r="XFA10" s="77"/>
    </row>
    <row r="11" s="2" customFormat="1" ht="39" customHeight="1" spans="1:16381">
      <c r="A11" s="33">
        <v>4</v>
      </c>
      <c r="B11" s="26" t="s">
        <v>351</v>
      </c>
      <c r="C11" s="22" t="s">
        <v>345</v>
      </c>
      <c r="D11" s="26" t="s">
        <v>352</v>
      </c>
      <c r="E11" s="26">
        <v>55</v>
      </c>
      <c r="F11" s="39" t="s">
        <v>37</v>
      </c>
      <c r="G11" s="53"/>
      <c r="H11" s="21" t="s">
        <v>353</v>
      </c>
      <c r="I11" s="57">
        <v>53.74</v>
      </c>
      <c r="J11" s="4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77"/>
      <c r="XFA11" s="77"/>
    </row>
    <row r="12" s="2" customFormat="1" ht="39" customHeight="1" spans="1:16381">
      <c r="A12" s="33">
        <v>5</v>
      </c>
      <c r="B12" s="26" t="s">
        <v>354</v>
      </c>
      <c r="C12" s="22" t="s">
        <v>345</v>
      </c>
      <c r="D12" s="26" t="s">
        <v>355</v>
      </c>
      <c r="E12" s="26">
        <v>40</v>
      </c>
      <c r="F12" s="39" t="s">
        <v>37</v>
      </c>
      <c r="G12" s="53"/>
      <c r="H12" s="21" t="s">
        <v>356</v>
      </c>
      <c r="I12" s="57">
        <v>40</v>
      </c>
      <c r="J12" s="4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77"/>
      <c r="XFA12" s="77"/>
    </row>
    <row r="13" s="2" customFormat="1" ht="39" customHeight="1" spans="1:16381">
      <c r="A13" s="33">
        <v>6</v>
      </c>
      <c r="B13" s="64" t="s">
        <v>357</v>
      </c>
      <c r="C13" s="22" t="s">
        <v>97</v>
      </c>
      <c r="D13" s="26" t="s">
        <v>358</v>
      </c>
      <c r="E13" s="26">
        <v>90</v>
      </c>
      <c r="F13" s="39" t="s">
        <v>37</v>
      </c>
      <c r="G13" s="53"/>
      <c r="H13" s="21" t="s">
        <v>358</v>
      </c>
      <c r="I13" s="57">
        <v>89.89</v>
      </c>
      <c r="J13" s="40"/>
      <c r="XEZ13" s="77"/>
      <c r="XFA13" s="77"/>
    </row>
    <row r="14" s="2" customFormat="1" ht="40" customHeight="1" spans="1:10">
      <c r="A14" s="33"/>
      <c r="B14" s="34" t="s">
        <v>49</v>
      </c>
      <c r="C14" s="22"/>
      <c r="D14" s="25">
        <v>3</v>
      </c>
      <c r="E14" s="35">
        <f>SUM(E15:E17)</f>
        <v>89.2</v>
      </c>
      <c r="F14" s="50"/>
      <c r="G14" s="53"/>
      <c r="H14" s="25">
        <v>3</v>
      </c>
      <c r="I14" s="35">
        <f>SUM(I15:I17)</f>
        <v>89.2</v>
      </c>
      <c r="J14" s="73"/>
    </row>
    <row r="15" s="2" customFormat="1" ht="40" customHeight="1" spans="1:10">
      <c r="A15" s="33">
        <v>7</v>
      </c>
      <c r="B15" s="26" t="s">
        <v>359</v>
      </c>
      <c r="C15" s="22" t="s">
        <v>345</v>
      </c>
      <c r="D15" s="26" t="s">
        <v>360</v>
      </c>
      <c r="E15" s="26">
        <v>69</v>
      </c>
      <c r="F15" s="39" t="s">
        <v>37</v>
      </c>
      <c r="G15" s="53"/>
      <c r="H15" s="56" t="s">
        <v>361</v>
      </c>
      <c r="I15" s="57">
        <v>69</v>
      </c>
      <c r="J15" s="40"/>
    </row>
    <row r="16" s="2" customFormat="1" ht="40" customHeight="1" spans="1:16381">
      <c r="A16" s="33">
        <v>8</v>
      </c>
      <c r="B16" s="26" t="s">
        <v>362</v>
      </c>
      <c r="C16" s="22" t="s">
        <v>345</v>
      </c>
      <c r="D16" s="26" t="s">
        <v>363</v>
      </c>
      <c r="E16" s="26">
        <v>9.2</v>
      </c>
      <c r="F16" s="39" t="s">
        <v>37</v>
      </c>
      <c r="G16" s="53"/>
      <c r="H16" s="26" t="s">
        <v>363</v>
      </c>
      <c r="I16" s="57">
        <v>9.2</v>
      </c>
      <c r="J16" s="7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5"/>
      <c r="XFA16" s="5"/>
    </row>
    <row r="17" s="2" customFormat="1" ht="40" customHeight="1" spans="1:16381">
      <c r="A17" s="33">
        <v>9</v>
      </c>
      <c r="B17" s="26" t="s">
        <v>364</v>
      </c>
      <c r="C17" s="22" t="s">
        <v>345</v>
      </c>
      <c r="D17" s="26" t="s">
        <v>365</v>
      </c>
      <c r="E17" s="26">
        <v>11</v>
      </c>
      <c r="F17" s="39" t="s">
        <v>37</v>
      </c>
      <c r="G17" s="53"/>
      <c r="H17" s="26" t="s">
        <v>365</v>
      </c>
      <c r="I17" s="57">
        <v>11</v>
      </c>
      <c r="J17" s="4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5"/>
      <c r="XFA17" s="5"/>
    </row>
    <row r="18" s="2" customFormat="1" ht="40" customHeight="1" spans="1:10">
      <c r="A18" s="33"/>
      <c r="B18" s="34" t="s">
        <v>59</v>
      </c>
      <c r="C18" s="22"/>
      <c r="D18" s="25">
        <v>3</v>
      </c>
      <c r="E18" s="35">
        <f>SUM(E19:E21)</f>
        <v>314.5</v>
      </c>
      <c r="F18" s="50"/>
      <c r="G18" s="53"/>
      <c r="H18" s="25">
        <v>3</v>
      </c>
      <c r="I18" s="35">
        <f>SUM(I19:I21)</f>
        <v>313.5</v>
      </c>
      <c r="J18" s="40"/>
    </row>
    <row r="19" s="2" customFormat="1" ht="43" customHeight="1" spans="1:10">
      <c r="A19" s="33">
        <v>10</v>
      </c>
      <c r="B19" s="38" t="s">
        <v>366</v>
      </c>
      <c r="C19" s="22" t="s">
        <v>56</v>
      </c>
      <c r="D19" s="26" t="s">
        <v>367</v>
      </c>
      <c r="E19" s="26">
        <v>15</v>
      </c>
      <c r="F19" s="39" t="s">
        <v>37</v>
      </c>
      <c r="G19" s="53"/>
      <c r="H19" s="26" t="s">
        <v>367</v>
      </c>
      <c r="I19" s="57">
        <v>15</v>
      </c>
      <c r="J19" s="40"/>
    </row>
    <row r="20" s="2" customFormat="1" ht="43" customHeight="1" spans="1:16381">
      <c r="A20" s="33">
        <v>11</v>
      </c>
      <c r="B20" s="26" t="s">
        <v>368</v>
      </c>
      <c r="C20" s="22" t="s">
        <v>345</v>
      </c>
      <c r="D20" s="48" t="s">
        <v>369</v>
      </c>
      <c r="E20" s="26">
        <v>254</v>
      </c>
      <c r="F20" s="39" t="s">
        <v>37</v>
      </c>
      <c r="G20" s="53"/>
      <c r="H20" s="26" t="s">
        <v>370</v>
      </c>
      <c r="I20" s="56">
        <v>254</v>
      </c>
      <c r="J20" s="4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5"/>
      <c r="XFA20" s="5"/>
    </row>
    <row r="21" s="2" customFormat="1" ht="51" customHeight="1" spans="1:10">
      <c r="A21" s="33">
        <v>12</v>
      </c>
      <c r="B21" s="26" t="s">
        <v>371</v>
      </c>
      <c r="C21" s="22" t="s">
        <v>345</v>
      </c>
      <c r="D21" s="26" t="s">
        <v>372</v>
      </c>
      <c r="E21" s="65">
        <v>45.5</v>
      </c>
      <c r="F21" s="39" t="s">
        <v>37</v>
      </c>
      <c r="G21" s="53"/>
      <c r="H21" s="26" t="s">
        <v>373</v>
      </c>
      <c r="I21" s="57">
        <v>44.5</v>
      </c>
      <c r="J21" s="40"/>
    </row>
    <row r="22" s="2" customFormat="1" ht="39" customHeight="1" spans="1:10">
      <c r="A22" s="33"/>
      <c r="B22" s="34" t="s">
        <v>63</v>
      </c>
      <c r="C22" s="22"/>
      <c r="D22" s="25">
        <v>1</v>
      </c>
      <c r="E22" s="35">
        <f>SUM(E23)</f>
        <v>74.9</v>
      </c>
      <c r="F22" s="50"/>
      <c r="G22" s="53"/>
      <c r="H22" s="25">
        <v>1</v>
      </c>
      <c r="I22" s="25">
        <f>SUM(I23)</f>
        <v>69.96</v>
      </c>
      <c r="J22" s="40"/>
    </row>
    <row r="23" s="2" customFormat="1" ht="48" customHeight="1" spans="1:10">
      <c r="A23" s="33">
        <v>13</v>
      </c>
      <c r="B23" s="26" t="s">
        <v>374</v>
      </c>
      <c r="C23" s="22" t="s">
        <v>345</v>
      </c>
      <c r="D23" s="26" t="s">
        <v>375</v>
      </c>
      <c r="E23" s="26">
        <v>74.9</v>
      </c>
      <c r="F23" s="39" t="s">
        <v>37</v>
      </c>
      <c r="G23" s="53"/>
      <c r="H23" s="56" t="s">
        <v>376</v>
      </c>
      <c r="I23" s="56">
        <v>69.96</v>
      </c>
      <c r="J23" s="40"/>
    </row>
    <row r="24" s="2" customFormat="1" ht="39" customHeight="1" spans="1:10">
      <c r="A24" s="33"/>
      <c r="B24" s="34" t="s">
        <v>100</v>
      </c>
      <c r="C24" s="22"/>
      <c r="D24" s="25">
        <v>1</v>
      </c>
      <c r="E24" s="35">
        <f>SUM(E25)</f>
        <v>47</v>
      </c>
      <c r="F24" s="39"/>
      <c r="G24" s="53"/>
      <c r="H24" s="25">
        <v>1</v>
      </c>
      <c r="I24" s="35">
        <f>SUM(I25)</f>
        <v>42.69</v>
      </c>
      <c r="J24" s="40"/>
    </row>
    <row r="25" s="2" customFormat="1" ht="48" customHeight="1" spans="1:16381">
      <c r="A25" s="33">
        <v>14</v>
      </c>
      <c r="B25" s="46" t="s">
        <v>377</v>
      </c>
      <c r="C25" s="22" t="s">
        <v>345</v>
      </c>
      <c r="D25" s="46" t="s">
        <v>378</v>
      </c>
      <c r="E25" s="33">
        <v>47</v>
      </c>
      <c r="F25" s="39" t="s">
        <v>37</v>
      </c>
      <c r="G25" s="53"/>
      <c r="H25" s="46" t="s">
        <v>379</v>
      </c>
      <c r="I25" s="56">
        <v>42.69</v>
      </c>
      <c r="J25" s="4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5"/>
      <c r="XFA25" s="5"/>
    </row>
    <row r="26" s="2" customFormat="1" ht="42" customHeight="1" spans="1:10">
      <c r="A26" s="33"/>
      <c r="B26" s="34" t="s">
        <v>102</v>
      </c>
      <c r="C26" s="22"/>
      <c r="D26" s="25">
        <v>1</v>
      </c>
      <c r="E26" s="25">
        <f>SUM(E27)</f>
        <v>95.7</v>
      </c>
      <c r="F26" s="50"/>
      <c r="G26" s="53"/>
      <c r="H26" s="25">
        <v>1</v>
      </c>
      <c r="I26" s="25">
        <f>SUM(I27)</f>
        <v>95.7</v>
      </c>
      <c r="J26" s="40"/>
    </row>
    <row r="27" s="2" customFormat="1" ht="55" customHeight="1" spans="1:16381">
      <c r="A27" s="33">
        <v>15</v>
      </c>
      <c r="B27" s="46" t="s">
        <v>380</v>
      </c>
      <c r="C27" s="22" t="s">
        <v>345</v>
      </c>
      <c r="D27" s="46" t="s">
        <v>381</v>
      </c>
      <c r="E27" s="66">
        <v>95.7</v>
      </c>
      <c r="F27" s="39" t="s">
        <v>37</v>
      </c>
      <c r="G27" s="53"/>
      <c r="H27" s="44" t="s">
        <v>382</v>
      </c>
      <c r="I27" s="56">
        <v>95.7</v>
      </c>
      <c r="J27" s="50"/>
      <c r="XEZ27" s="61"/>
      <c r="XFA27" s="61"/>
    </row>
    <row r="28" s="2" customFormat="1" ht="35" customHeight="1" spans="1:10">
      <c r="A28" s="33"/>
      <c r="B28" s="34" t="s">
        <v>104</v>
      </c>
      <c r="C28" s="22"/>
      <c r="D28" s="25">
        <v>2</v>
      </c>
      <c r="E28" s="35">
        <f>SUM(E29:E30)</f>
        <v>65</v>
      </c>
      <c r="F28" s="50"/>
      <c r="G28" s="53"/>
      <c r="H28" s="25">
        <v>2</v>
      </c>
      <c r="I28" s="35">
        <f>SUM(I29:I30)</f>
        <v>65</v>
      </c>
      <c r="J28" s="40"/>
    </row>
    <row r="29" s="2" customFormat="1" ht="46" customHeight="1" spans="1:16381">
      <c r="A29" s="33">
        <v>16</v>
      </c>
      <c r="B29" s="67" t="s">
        <v>383</v>
      </c>
      <c r="C29" s="22" t="s">
        <v>345</v>
      </c>
      <c r="D29" s="67" t="s">
        <v>384</v>
      </c>
      <c r="E29" s="67">
        <v>50</v>
      </c>
      <c r="F29" s="39" t="s">
        <v>37</v>
      </c>
      <c r="G29" s="53"/>
      <c r="H29" s="44" t="s">
        <v>385</v>
      </c>
      <c r="I29" s="56">
        <v>50</v>
      </c>
      <c r="J29" s="4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5"/>
      <c r="XFA29" s="5"/>
    </row>
    <row r="30" s="2" customFormat="1" ht="46" customHeight="1" spans="1:10">
      <c r="A30" s="33">
        <v>17</v>
      </c>
      <c r="B30" s="67" t="s">
        <v>386</v>
      </c>
      <c r="C30" s="22" t="s">
        <v>345</v>
      </c>
      <c r="D30" s="67" t="s">
        <v>387</v>
      </c>
      <c r="E30" s="67">
        <v>15</v>
      </c>
      <c r="F30" s="39" t="s">
        <v>37</v>
      </c>
      <c r="G30" s="53"/>
      <c r="H30" s="44" t="s">
        <v>388</v>
      </c>
      <c r="I30" s="56">
        <v>15</v>
      </c>
      <c r="J30" s="40"/>
    </row>
    <row r="31" s="2" customFormat="1" ht="34" customHeight="1" spans="1:10">
      <c r="A31" s="33"/>
      <c r="B31" s="34" t="s">
        <v>71</v>
      </c>
      <c r="C31" s="22"/>
      <c r="D31" s="25">
        <v>2</v>
      </c>
      <c r="E31" s="35">
        <f>SUM(E32:E33)</f>
        <v>105</v>
      </c>
      <c r="F31" s="50"/>
      <c r="G31" s="53"/>
      <c r="H31" s="25">
        <v>2</v>
      </c>
      <c r="I31" s="35">
        <f>SUM(I32:I33)</f>
        <v>105</v>
      </c>
      <c r="J31" s="40"/>
    </row>
    <row r="32" s="2" customFormat="1" ht="42" customHeight="1" spans="1:16381">
      <c r="A32" s="33">
        <v>18</v>
      </c>
      <c r="B32" s="26" t="s">
        <v>389</v>
      </c>
      <c r="C32" s="22" t="s">
        <v>345</v>
      </c>
      <c r="D32" s="26" t="s">
        <v>390</v>
      </c>
      <c r="E32" s="26">
        <v>19</v>
      </c>
      <c r="F32" s="39" t="s">
        <v>37</v>
      </c>
      <c r="G32" s="53"/>
      <c r="H32" s="26" t="s">
        <v>391</v>
      </c>
      <c r="I32" s="56">
        <v>19</v>
      </c>
      <c r="J32" s="74"/>
      <c r="XEZ32" s="61"/>
      <c r="XFA32" s="61"/>
    </row>
    <row r="33" s="2" customFormat="1" ht="41" customHeight="1" spans="1:16381">
      <c r="A33" s="33">
        <v>19</v>
      </c>
      <c r="B33" s="26" t="s">
        <v>392</v>
      </c>
      <c r="C33" s="22" t="s">
        <v>345</v>
      </c>
      <c r="D33" s="26" t="s">
        <v>393</v>
      </c>
      <c r="E33" s="26">
        <v>86</v>
      </c>
      <c r="F33" s="39" t="s">
        <v>37</v>
      </c>
      <c r="G33" s="53"/>
      <c r="H33" s="56" t="s">
        <v>393</v>
      </c>
      <c r="I33" s="56">
        <v>86</v>
      </c>
      <c r="J33" s="40"/>
      <c r="XEZ33" s="61"/>
      <c r="XFA33" s="61"/>
    </row>
    <row r="34" s="2" customFormat="1" ht="33" customHeight="1" spans="1:10">
      <c r="A34" s="33"/>
      <c r="B34" s="34" t="s">
        <v>110</v>
      </c>
      <c r="C34" s="22"/>
      <c r="D34" s="25">
        <v>1</v>
      </c>
      <c r="E34" s="35">
        <f>SUM(E35)</f>
        <v>53</v>
      </c>
      <c r="F34" s="50"/>
      <c r="G34" s="53"/>
      <c r="H34" s="25">
        <v>1</v>
      </c>
      <c r="I34" s="35">
        <f>SUM(I35)</f>
        <v>53</v>
      </c>
      <c r="J34" s="40"/>
    </row>
    <row r="35" s="2" customFormat="1" ht="41" customHeight="1" spans="1:10">
      <c r="A35" s="33">
        <v>20</v>
      </c>
      <c r="B35" s="26" t="s">
        <v>394</v>
      </c>
      <c r="C35" s="22" t="s">
        <v>345</v>
      </c>
      <c r="D35" s="26" t="s">
        <v>395</v>
      </c>
      <c r="E35" s="26">
        <v>53</v>
      </c>
      <c r="F35" s="39" t="s">
        <v>37</v>
      </c>
      <c r="G35" s="53"/>
      <c r="H35" s="43" t="s">
        <v>396</v>
      </c>
      <c r="I35" s="56">
        <v>53</v>
      </c>
      <c r="J35" s="40"/>
    </row>
    <row r="36" s="2" customFormat="1" ht="37" customHeight="1" spans="1:10">
      <c r="A36" s="33"/>
      <c r="B36" s="34" t="s">
        <v>74</v>
      </c>
      <c r="C36" s="22"/>
      <c r="D36" s="25">
        <v>2</v>
      </c>
      <c r="E36" s="35">
        <f>SUM(E37:E38)</f>
        <v>650</v>
      </c>
      <c r="F36" s="50"/>
      <c r="G36" s="53"/>
      <c r="H36" s="25">
        <v>2</v>
      </c>
      <c r="I36" s="35">
        <f>SUM(I37:I38)</f>
        <v>617.74</v>
      </c>
      <c r="J36" s="40"/>
    </row>
    <row r="37" s="2" customFormat="1" ht="53" customHeight="1" spans="1:16381">
      <c r="A37" s="33">
        <v>21</v>
      </c>
      <c r="B37" s="26" t="s">
        <v>397</v>
      </c>
      <c r="C37" s="22" t="s">
        <v>56</v>
      </c>
      <c r="D37" s="26" t="s">
        <v>398</v>
      </c>
      <c r="E37" s="26">
        <v>275</v>
      </c>
      <c r="F37" s="39" t="s">
        <v>37</v>
      </c>
      <c r="G37" s="53"/>
      <c r="H37" s="26" t="s">
        <v>399</v>
      </c>
      <c r="I37" s="57">
        <v>275</v>
      </c>
      <c r="J37" s="74"/>
      <c r="XEZ37" s="61"/>
      <c r="XFA37" s="61"/>
    </row>
    <row r="38" s="2" customFormat="1" ht="53" customHeight="1" spans="1:16381">
      <c r="A38" s="33">
        <v>22</v>
      </c>
      <c r="B38" s="26" t="s">
        <v>400</v>
      </c>
      <c r="C38" s="22" t="s">
        <v>56</v>
      </c>
      <c r="D38" s="22" t="s">
        <v>401</v>
      </c>
      <c r="E38" s="26">
        <v>375</v>
      </c>
      <c r="F38" s="39" t="s">
        <v>37</v>
      </c>
      <c r="G38" s="53"/>
      <c r="H38" s="26" t="s">
        <v>402</v>
      </c>
      <c r="I38" s="57">
        <v>342.74</v>
      </c>
      <c r="J38" s="74"/>
      <c r="XEZ38" s="61"/>
      <c r="XFA38" s="61"/>
    </row>
    <row r="39" s="1" customFormat="1" ht="44" customHeight="1" spans="1:10">
      <c r="A39" s="36" t="s">
        <v>16</v>
      </c>
      <c r="B39" s="36" t="s">
        <v>25</v>
      </c>
      <c r="C39" s="40"/>
      <c r="D39" s="68">
        <f>SUM(D40,D62,D71,D76,D81,D88,D93,D97,D101,D110,D114)</f>
        <v>65</v>
      </c>
      <c r="E39" s="68">
        <f>SUM(E40,E62,E71,E76,E81,E88,E93,E97,E101,E110,E114)</f>
        <v>583.65</v>
      </c>
      <c r="F39" s="50"/>
      <c r="G39" s="50"/>
      <c r="H39" s="68">
        <f>SUM(H40,H62,H71,H76,H81,H88,H93,H97,H101,H110,H114)</f>
        <v>65</v>
      </c>
      <c r="I39" s="69">
        <f>SUM(I40,I62,I71,I76,I81,I88,I93,I97,I101,I110,I114)</f>
        <v>566.019680851064</v>
      </c>
      <c r="J39" s="50"/>
    </row>
    <row r="40" s="1" customFormat="1" ht="44" customHeight="1" spans="1:10">
      <c r="A40" s="36"/>
      <c r="B40" s="36" t="s">
        <v>40</v>
      </c>
      <c r="C40" s="40"/>
      <c r="D40" s="36">
        <v>21</v>
      </c>
      <c r="E40" s="69">
        <f>SUM(E41:E61)</f>
        <v>133.4</v>
      </c>
      <c r="F40" s="50"/>
      <c r="G40" s="50"/>
      <c r="H40" s="36">
        <v>21</v>
      </c>
      <c r="I40" s="69">
        <f>SUM(I41:I61)</f>
        <v>133.009680851064</v>
      </c>
      <c r="J40" s="50"/>
    </row>
    <row r="41" s="1" customFormat="1" ht="48" customHeight="1" spans="1:16381">
      <c r="A41" s="39">
        <v>1</v>
      </c>
      <c r="B41" s="26" t="s">
        <v>403</v>
      </c>
      <c r="C41" s="22" t="s">
        <v>345</v>
      </c>
      <c r="D41" s="48" t="s">
        <v>404</v>
      </c>
      <c r="E41" s="26">
        <v>8</v>
      </c>
      <c r="F41" s="39" t="s">
        <v>37</v>
      </c>
      <c r="G41" s="50"/>
      <c r="H41" s="48" t="s">
        <v>405</v>
      </c>
      <c r="I41" s="75">
        <v>7.99691489361702</v>
      </c>
      <c r="J41" s="50"/>
      <c r="XEZ41" s="5"/>
      <c r="XFA41" s="5"/>
    </row>
    <row r="42" s="1" customFormat="1" ht="74" customHeight="1" spans="1:16381">
      <c r="A42" s="39">
        <v>2</v>
      </c>
      <c r="B42" s="26" t="s">
        <v>406</v>
      </c>
      <c r="C42" s="22" t="s">
        <v>345</v>
      </c>
      <c r="D42" s="48" t="s">
        <v>407</v>
      </c>
      <c r="E42" s="26">
        <v>8</v>
      </c>
      <c r="F42" s="39" t="s">
        <v>37</v>
      </c>
      <c r="G42" s="50"/>
      <c r="H42" s="48" t="s">
        <v>408</v>
      </c>
      <c r="I42" s="75">
        <v>7.97393617021277</v>
      </c>
      <c r="J42" s="50"/>
      <c r="XEZ42" s="5"/>
      <c r="XFA42" s="5"/>
    </row>
    <row r="43" s="1" customFormat="1" ht="44" customHeight="1" spans="1:16381">
      <c r="A43" s="39">
        <v>3</v>
      </c>
      <c r="B43" s="26" t="s">
        <v>409</v>
      </c>
      <c r="C43" s="22" t="s">
        <v>345</v>
      </c>
      <c r="D43" s="48" t="s">
        <v>410</v>
      </c>
      <c r="E43" s="26">
        <v>5</v>
      </c>
      <c r="F43" s="39" t="s">
        <v>37</v>
      </c>
      <c r="G43" s="50"/>
      <c r="H43" s="48" t="s">
        <v>411</v>
      </c>
      <c r="I43" s="75">
        <v>4.9981914893617</v>
      </c>
      <c r="J43" s="50"/>
      <c r="XEZ43" s="5"/>
      <c r="XFA43" s="5"/>
    </row>
    <row r="44" s="1" customFormat="1" ht="44" customHeight="1" spans="1:16381">
      <c r="A44" s="39">
        <v>4</v>
      </c>
      <c r="B44" s="26" t="s">
        <v>412</v>
      </c>
      <c r="C44" s="22" t="s">
        <v>345</v>
      </c>
      <c r="D44" s="48" t="s">
        <v>413</v>
      </c>
      <c r="E44" s="26">
        <v>3.3</v>
      </c>
      <c r="F44" s="39" t="s">
        <v>37</v>
      </c>
      <c r="G44" s="50"/>
      <c r="H44" s="48" t="s">
        <v>414</v>
      </c>
      <c r="I44" s="75">
        <v>3.29648936170213</v>
      </c>
      <c r="J44" s="50"/>
      <c r="XEZ44" s="5"/>
      <c r="XFA44" s="5"/>
    </row>
    <row r="45" s="1" customFormat="1" ht="69" customHeight="1" spans="1:16381">
      <c r="A45" s="39">
        <v>5</v>
      </c>
      <c r="B45" s="26" t="s">
        <v>415</v>
      </c>
      <c r="C45" s="22" t="s">
        <v>345</v>
      </c>
      <c r="D45" s="48" t="s">
        <v>416</v>
      </c>
      <c r="E45" s="26">
        <v>7.5</v>
      </c>
      <c r="F45" s="39" t="s">
        <v>37</v>
      </c>
      <c r="G45" s="50"/>
      <c r="H45" s="48" t="s">
        <v>417</v>
      </c>
      <c r="I45" s="75">
        <v>7.48904255319149</v>
      </c>
      <c r="J45" s="50"/>
      <c r="XEZ45" s="5"/>
      <c r="XFA45" s="5"/>
    </row>
    <row r="46" s="1" customFormat="1" ht="44" customHeight="1" spans="1:16381">
      <c r="A46" s="39">
        <v>6</v>
      </c>
      <c r="B46" s="26" t="s">
        <v>418</v>
      </c>
      <c r="C46" s="22" t="s">
        <v>345</v>
      </c>
      <c r="D46" s="48" t="s">
        <v>419</v>
      </c>
      <c r="E46" s="26">
        <v>5.2</v>
      </c>
      <c r="F46" s="39" t="s">
        <v>37</v>
      </c>
      <c r="G46" s="50"/>
      <c r="H46" s="48" t="s">
        <v>420</v>
      </c>
      <c r="I46" s="75">
        <v>5.15882978723404</v>
      </c>
      <c r="J46" s="50"/>
      <c r="XEZ46" s="5"/>
      <c r="XFA46" s="5"/>
    </row>
    <row r="47" s="1" customFormat="1" ht="53" customHeight="1" spans="1:16381">
      <c r="A47" s="39">
        <v>7</v>
      </c>
      <c r="B47" s="26" t="s">
        <v>421</v>
      </c>
      <c r="C47" s="22" t="s">
        <v>345</v>
      </c>
      <c r="D47" s="48" t="s">
        <v>422</v>
      </c>
      <c r="E47" s="26">
        <v>10.1</v>
      </c>
      <c r="F47" s="39" t="s">
        <v>37</v>
      </c>
      <c r="G47" s="50"/>
      <c r="H47" s="48" t="s">
        <v>423</v>
      </c>
      <c r="I47" s="75">
        <v>10.0482978723404</v>
      </c>
      <c r="J47" s="50"/>
      <c r="XEZ47" s="5"/>
      <c r="XFA47" s="5"/>
    </row>
    <row r="48" s="1" customFormat="1" ht="66" customHeight="1" spans="1:16381">
      <c r="A48" s="39">
        <v>8</v>
      </c>
      <c r="B48" s="26" t="s">
        <v>424</v>
      </c>
      <c r="C48" s="22" t="s">
        <v>345</v>
      </c>
      <c r="D48" s="48" t="s">
        <v>425</v>
      </c>
      <c r="E48" s="26">
        <v>8.9</v>
      </c>
      <c r="F48" s="39" t="s">
        <v>37</v>
      </c>
      <c r="G48" s="50"/>
      <c r="H48" s="48" t="s">
        <v>426</v>
      </c>
      <c r="I48" s="75">
        <v>8.88</v>
      </c>
      <c r="J48" s="50"/>
      <c r="XEZ48" s="5"/>
      <c r="XFA48" s="5"/>
    </row>
    <row r="49" s="1" customFormat="1" ht="46" customHeight="1" spans="1:16381">
      <c r="A49" s="39">
        <v>9</v>
      </c>
      <c r="B49" s="26" t="s">
        <v>427</v>
      </c>
      <c r="C49" s="22" t="s">
        <v>345</v>
      </c>
      <c r="D49" s="48" t="s">
        <v>428</v>
      </c>
      <c r="E49" s="26">
        <v>7.5</v>
      </c>
      <c r="F49" s="39" t="s">
        <v>37</v>
      </c>
      <c r="G49" s="50"/>
      <c r="H49" s="48" t="s">
        <v>429</v>
      </c>
      <c r="I49" s="75">
        <v>7.49702127659575</v>
      </c>
      <c r="J49" s="50"/>
      <c r="XEZ49" s="5"/>
      <c r="XFA49" s="5"/>
    </row>
    <row r="50" s="1" customFormat="1" ht="81" customHeight="1" spans="1:16381">
      <c r="A50" s="39">
        <v>10</v>
      </c>
      <c r="B50" s="26" t="s">
        <v>430</v>
      </c>
      <c r="C50" s="22" t="s">
        <v>345</v>
      </c>
      <c r="D50" s="48" t="s">
        <v>431</v>
      </c>
      <c r="E50" s="26">
        <v>9.1</v>
      </c>
      <c r="F50" s="39" t="s">
        <v>37</v>
      </c>
      <c r="G50" s="50"/>
      <c r="H50" s="26" t="s">
        <v>432</v>
      </c>
      <c r="I50" s="75">
        <v>9.06563829787234</v>
      </c>
      <c r="J50" s="50"/>
      <c r="XEZ50" s="5"/>
      <c r="XFA50" s="5"/>
    </row>
    <row r="51" s="1" customFormat="1" ht="87" customHeight="1" spans="1:16381">
      <c r="A51" s="39">
        <v>11</v>
      </c>
      <c r="B51" s="26" t="s">
        <v>433</v>
      </c>
      <c r="C51" s="22" t="s">
        <v>345</v>
      </c>
      <c r="D51" s="48" t="s">
        <v>434</v>
      </c>
      <c r="E51" s="26">
        <v>6.4</v>
      </c>
      <c r="F51" s="39" t="s">
        <v>37</v>
      </c>
      <c r="G51" s="50"/>
      <c r="H51" s="26" t="s">
        <v>435</v>
      </c>
      <c r="I51" s="75">
        <v>6.39489361702128</v>
      </c>
      <c r="J51" s="50"/>
      <c r="XEZ51" s="5"/>
      <c r="XFA51" s="5"/>
    </row>
    <row r="52" s="1" customFormat="1" ht="44" customHeight="1" spans="1:16381">
      <c r="A52" s="39">
        <v>12</v>
      </c>
      <c r="B52" s="26" t="s">
        <v>436</v>
      </c>
      <c r="C52" s="22" t="s">
        <v>345</v>
      </c>
      <c r="D52" s="48" t="s">
        <v>437</v>
      </c>
      <c r="E52" s="26">
        <v>2</v>
      </c>
      <c r="F52" s="39" t="s">
        <v>37</v>
      </c>
      <c r="G52" s="50"/>
      <c r="H52" s="26" t="s">
        <v>438</v>
      </c>
      <c r="I52" s="75">
        <v>1.99712765957447</v>
      </c>
      <c r="J52" s="50"/>
      <c r="XEZ52" s="5"/>
      <c r="XFA52" s="5"/>
    </row>
    <row r="53" s="1" customFormat="1" ht="46" customHeight="1" spans="1:16381">
      <c r="A53" s="39">
        <v>13</v>
      </c>
      <c r="B53" s="26" t="s">
        <v>439</v>
      </c>
      <c r="C53" s="22" t="s">
        <v>345</v>
      </c>
      <c r="D53" s="48" t="s">
        <v>440</v>
      </c>
      <c r="E53" s="26">
        <v>7.5</v>
      </c>
      <c r="F53" s="39" t="s">
        <v>37</v>
      </c>
      <c r="G53" s="50"/>
      <c r="H53" s="26" t="s">
        <v>441</v>
      </c>
      <c r="I53" s="75">
        <v>7.4663829787234</v>
      </c>
      <c r="J53" s="50"/>
      <c r="XEZ53" s="5"/>
      <c r="XFA53" s="5"/>
    </row>
    <row r="54" s="1" customFormat="1" ht="44" customHeight="1" spans="1:16381">
      <c r="A54" s="39">
        <v>14</v>
      </c>
      <c r="B54" s="26" t="s">
        <v>442</v>
      </c>
      <c r="C54" s="22" t="s">
        <v>345</v>
      </c>
      <c r="D54" s="48" t="s">
        <v>443</v>
      </c>
      <c r="E54" s="26">
        <v>0.9</v>
      </c>
      <c r="F54" s="39" t="s">
        <v>37</v>
      </c>
      <c r="G54" s="50"/>
      <c r="H54" s="26" t="s">
        <v>444</v>
      </c>
      <c r="I54" s="75">
        <v>0.88031914893617</v>
      </c>
      <c r="J54" s="50"/>
      <c r="XEZ54" s="5"/>
      <c r="XFA54" s="5"/>
    </row>
    <row r="55" s="1" customFormat="1" ht="100" customHeight="1" spans="1:16381">
      <c r="A55" s="39">
        <v>15</v>
      </c>
      <c r="B55" s="26" t="s">
        <v>445</v>
      </c>
      <c r="C55" s="22" t="s">
        <v>345</v>
      </c>
      <c r="D55" s="48" t="s">
        <v>446</v>
      </c>
      <c r="E55" s="26">
        <v>11</v>
      </c>
      <c r="F55" s="39" t="s">
        <v>37</v>
      </c>
      <c r="G55" s="50"/>
      <c r="H55" s="26" t="s">
        <v>447</v>
      </c>
      <c r="I55" s="75">
        <v>10.9934042553191</v>
      </c>
      <c r="J55" s="50"/>
      <c r="XEZ55" s="5"/>
      <c r="XFA55" s="5"/>
    </row>
    <row r="56" s="1" customFormat="1" ht="44" customHeight="1" spans="1:16381">
      <c r="A56" s="39">
        <v>16</v>
      </c>
      <c r="B56" s="26" t="s">
        <v>448</v>
      </c>
      <c r="C56" s="22" t="s">
        <v>345</v>
      </c>
      <c r="D56" s="48" t="s">
        <v>449</v>
      </c>
      <c r="E56" s="26">
        <v>3</v>
      </c>
      <c r="F56" s="39" t="s">
        <v>37</v>
      </c>
      <c r="G56" s="50"/>
      <c r="H56" s="26" t="s">
        <v>450</v>
      </c>
      <c r="I56" s="75">
        <v>2.99404255319149</v>
      </c>
      <c r="J56" s="50"/>
      <c r="XEZ56" s="5"/>
      <c r="XFA56" s="5"/>
    </row>
    <row r="57" s="1" customFormat="1" ht="53" customHeight="1" spans="1:16381">
      <c r="A57" s="39">
        <v>17</v>
      </c>
      <c r="B57" s="26" t="s">
        <v>451</v>
      </c>
      <c r="C57" s="22" t="s">
        <v>345</v>
      </c>
      <c r="D57" s="48" t="s">
        <v>452</v>
      </c>
      <c r="E57" s="26">
        <v>5.5</v>
      </c>
      <c r="F57" s="39" t="s">
        <v>37</v>
      </c>
      <c r="G57" s="50"/>
      <c r="H57" s="26" t="s">
        <v>453</v>
      </c>
      <c r="I57" s="75">
        <v>5.4831914893617</v>
      </c>
      <c r="J57" s="50"/>
      <c r="XEZ57" s="5"/>
      <c r="XFA57" s="5"/>
    </row>
    <row r="58" s="1" customFormat="1" ht="44" customHeight="1" spans="1:16381">
      <c r="A58" s="39">
        <v>18</v>
      </c>
      <c r="B58" s="26" t="s">
        <v>454</v>
      </c>
      <c r="C58" s="22" t="s">
        <v>345</v>
      </c>
      <c r="D58" s="48" t="s">
        <v>455</v>
      </c>
      <c r="E58" s="26">
        <v>4.4</v>
      </c>
      <c r="F58" s="39" t="s">
        <v>37</v>
      </c>
      <c r="G58" s="50"/>
      <c r="H58" s="26" t="s">
        <v>456</v>
      </c>
      <c r="I58" s="75">
        <v>4.37202127659574</v>
      </c>
      <c r="J58" s="50"/>
      <c r="XEZ58" s="5"/>
      <c r="XFA58" s="5"/>
    </row>
    <row r="59" s="1" customFormat="1" ht="84" customHeight="1" spans="1:16381">
      <c r="A59" s="39">
        <v>19</v>
      </c>
      <c r="B59" s="26" t="s">
        <v>457</v>
      </c>
      <c r="C59" s="22" t="s">
        <v>345</v>
      </c>
      <c r="D59" s="48" t="s">
        <v>458</v>
      </c>
      <c r="E59" s="26">
        <v>11.7</v>
      </c>
      <c r="F59" s="39" t="s">
        <v>37</v>
      </c>
      <c r="G59" s="50"/>
      <c r="H59" s="26" t="s">
        <v>459</v>
      </c>
      <c r="I59" s="75">
        <v>11.6418085106383</v>
      </c>
      <c r="J59" s="50"/>
      <c r="XEZ59" s="5"/>
      <c r="XFA59" s="5"/>
    </row>
    <row r="60" s="1" customFormat="1" ht="54" customHeight="1" spans="1:16381">
      <c r="A60" s="39">
        <v>20</v>
      </c>
      <c r="B60" s="26" t="s">
        <v>460</v>
      </c>
      <c r="C60" s="22" t="s">
        <v>345</v>
      </c>
      <c r="D60" s="48" t="s">
        <v>461</v>
      </c>
      <c r="E60" s="26">
        <v>5.4</v>
      </c>
      <c r="F60" s="39" t="s">
        <v>37</v>
      </c>
      <c r="G60" s="50"/>
      <c r="H60" s="26" t="s">
        <v>462</v>
      </c>
      <c r="I60" s="75">
        <v>5.38489361702128</v>
      </c>
      <c r="J60" s="50"/>
      <c r="XEZ60" s="5"/>
      <c r="XFA60" s="5"/>
    </row>
    <row r="61" s="1" customFormat="1" ht="39" customHeight="1" spans="1:16381">
      <c r="A61" s="39">
        <v>21</v>
      </c>
      <c r="B61" s="26" t="s">
        <v>463</v>
      </c>
      <c r="C61" s="22" t="s">
        <v>345</v>
      </c>
      <c r="D61" s="48" t="s">
        <v>464</v>
      </c>
      <c r="E61" s="26">
        <v>3</v>
      </c>
      <c r="F61" s="39" t="s">
        <v>37</v>
      </c>
      <c r="G61" s="50"/>
      <c r="H61" s="26" t="s">
        <v>465</v>
      </c>
      <c r="I61" s="75">
        <v>2.99723404255319</v>
      </c>
      <c r="J61" s="50"/>
      <c r="XEZ61" s="5"/>
      <c r="XFA61" s="5"/>
    </row>
    <row r="62" s="1" customFormat="1" ht="39" customHeight="1" spans="1:10">
      <c r="A62" s="39"/>
      <c r="B62" s="70" t="s">
        <v>49</v>
      </c>
      <c r="C62" s="22"/>
      <c r="D62" s="70">
        <v>8</v>
      </c>
      <c r="E62" s="71">
        <f>SUM(E63:E70)</f>
        <v>95.7</v>
      </c>
      <c r="F62" s="39"/>
      <c r="G62" s="50"/>
      <c r="H62" s="70">
        <v>8</v>
      </c>
      <c r="I62" s="71">
        <f>SUM(I63:I70)</f>
        <v>85.01</v>
      </c>
      <c r="J62" s="50"/>
    </row>
    <row r="63" s="1" customFormat="1" ht="46" customHeight="1" spans="1:16381">
      <c r="A63" s="39">
        <v>22</v>
      </c>
      <c r="B63" s="26" t="s">
        <v>466</v>
      </c>
      <c r="C63" s="22" t="s">
        <v>345</v>
      </c>
      <c r="D63" s="27" t="s">
        <v>467</v>
      </c>
      <c r="E63" s="26">
        <v>3</v>
      </c>
      <c r="F63" s="39" t="s">
        <v>37</v>
      </c>
      <c r="G63" s="50"/>
      <c r="H63" s="27" t="s">
        <v>467</v>
      </c>
      <c r="I63" s="76">
        <v>2.99</v>
      </c>
      <c r="J63" s="50"/>
      <c r="XEZ63" s="5"/>
      <c r="XFA63" s="5"/>
    </row>
    <row r="64" s="1" customFormat="1" ht="46" customHeight="1" spans="1:16381">
      <c r="A64" s="39">
        <v>23</v>
      </c>
      <c r="B64" s="26" t="s">
        <v>468</v>
      </c>
      <c r="C64" s="22" t="s">
        <v>345</v>
      </c>
      <c r="D64" s="26" t="s">
        <v>469</v>
      </c>
      <c r="E64" s="26">
        <v>4.5</v>
      </c>
      <c r="F64" s="39" t="s">
        <v>37</v>
      </c>
      <c r="G64" s="50"/>
      <c r="H64" s="26" t="s">
        <v>469</v>
      </c>
      <c r="I64" s="76">
        <v>4.49</v>
      </c>
      <c r="J64" s="50"/>
      <c r="XEZ64" s="5"/>
      <c r="XFA64" s="5"/>
    </row>
    <row r="65" s="1" customFormat="1" ht="75" customHeight="1" spans="1:16381">
      <c r="A65" s="39">
        <v>24</v>
      </c>
      <c r="B65" s="26" t="s">
        <v>470</v>
      </c>
      <c r="C65" s="22" t="s">
        <v>345</v>
      </c>
      <c r="D65" s="27" t="s">
        <v>471</v>
      </c>
      <c r="E65" s="26">
        <v>46</v>
      </c>
      <c r="F65" s="39" t="s">
        <v>37</v>
      </c>
      <c r="G65" s="50"/>
      <c r="H65" s="78" t="s">
        <v>472</v>
      </c>
      <c r="I65" s="76">
        <v>35.55</v>
      </c>
      <c r="J65" s="50"/>
      <c r="XEZ65" s="5"/>
      <c r="XFA65" s="5"/>
    </row>
    <row r="66" s="1" customFormat="1" ht="59" customHeight="1" spans="1:16381">
      <c r="A66" s="39">
        <v>25</v>
      </c>
      <c r="B66" s="26" t="s">
        <v>473</v>
      </c>
      <c r="C66" s="22" t="s">
        <v>345</v>
      </c>
      <c r="D66" s="26" t="s">
        <v>474</v>
      </c>
      <c r="E66" s="26">
        <v>7.7</v>
      </c>
      <c r="F66" s="39" t="s">
        <v>37</v>
      </c>
      <c r="G66" s="50"/>
      <c r="H66" s="26" t="s">
        <v>474</v>
      </c>
      <c r="I66" s="76">
        <v>7.7</v>
      </c>
      <c r="J66" s="50"/>
      <c r="XEZ66" s="5"/>
      <c r="XFA66" s="5"/>
    </row>
    <row r="67" s="1" customFormat="1" ht="39" customHeight="1" spans="1:16381">
      <c r="A67" s="39">
        <v>26</v>
      </c>
      <c r="B67" s="26" t="s">
        <v>475</v>
      </c>
      <c r="C67" s="22" t="s">
        <v>345</v>
      </c>
      <c r="D67" s="26" t="s">
        <v>476</v>
      </c>
      <c r="E67" s="26">
        <v>6</v>
      </c>
      <c r="F67" s="39" t="s">
        <v>37</v>
      </c>
      <c r="G67" s="50"/>
      <c r="H67" s="26" t="s">
        <v>476</v>
      </c>
      <c r="I67" s="76">
        <v>5.87</v>
      </c>
      <c r="J67" s="50"/>
      <c r="XEZ67" s="5"/>
      <c r="XFA67" s="5"/>
    </row>
    <row r="68" s="1" customFormat="1" ht="152" customHeight="1" spans="1:16381">
      <c r="A68" s="39">
        <v>27</v>
      </c>
      <c r="B68" s="26" t="s">
        <v>477</v>
      </c>
      <c r="C68" s="22" t="s">
        <v>345</v>
      </c>
      <c r="D68" s="27" t="s">
        <v>478</v>
      </c>
      <c r="E68" s="26">
        <v>7</v>
      </c>
      <c r="F68" s="39" t="s">
        <v>37</v>
      </c>
      <c r="G68" s="50"/>
      <c r="H68" s="27" t="s">
        <v>478</v>
      </c>
      <c r="I68" s="76">
        <v>6.97</v>
      </c>
      <c r="J68" s="50"/>
      <c r="XEZ68" s="5"/>
      <c r="XFA68" s="5"/>
    </row>
    <row r="69" s="1" customFormat="1" ht="87" customHeight="1" spans="1:16381">
      <c r="A69" s="39">
        <v>28</v>
      </c>
      <c r="B69" s="26" t="s">
        <v>479</v>
      </c>
      <c r="C69" s="22" t="s">
        <v>345</v>
      </c>
      <c r="D69" s="27" t="s">
        <v>480</v>
      </c>
      <c r="E69" s="26">
        <v>14</v>
      </c>
      <c r="F69" s="39" t="s">
        <v>37</v>
      </c>
      <c r="G69" s="50"/>
      <c r="H69" s="27" t="s">
        <v>480</v>
      </c>
      <c r="I69" s="76">
        <v>13.96</v>
      </c>
      <c r="J69" s="50"/>
      <c r="XEZ69" s="5"/>
      <c r="XFA69" s="5"/>
    </row>
    <row r="70" s="1" customFormat="1" ht="126" customHeight="1" spans="1:16381">
      <c r="A70" s="39">
        <v>29</v>
      </c>
      <c r="B70" s="26" t="s">
        <v>481</v>
      </c>
      <c r="C70" s="22" t="s">
        <v>345</v>
      </c>
      <c r="D70" s="27" t="s">
        <v>482</v>
      </c>
      <c r="E70" s="26">
        <v>7.5</v>
      </c>
      <c r="F70" s="39" t="s">
        <v>37</v>
      </c>
      <c r="G70" s="50"/>
      <c r="H70" s="27" t="s">
        <v>482</v>
      </c>
      <c r="I70" s="76">
        <v>7.48</v>
      </c>
      <c r="J70" s="50"/>
      <c r="XEZ70" s="5"/>
      <c r="XFA70" s="5"/>
    </row>
    <row r="71" s="1" customFormat="1" ht="46" customHeight="1" spans="1:10">
      <c r="A71" s="33"/>
      <c r="B71" s="70" t="s">
        <v>59</v>
      </c>
      <c r="C71" s="22"/>
      <c r="D71" s="70">
        <v>4</v>
      </c>
      <c r="E71" s="41">
        <f>SUM(E72:E75)</f>
        <v>23</v>
      </c>
      <c r="F71" s="39"/>
      <c r="G71" s="40"/>
      <c r="H71" s="42">
        <v>4</v>
      </c>
      <c r="I71" s="34">
        <f>SUM(I72:I75)</f>
        <v>22.54</v>
      </c>
      <c r="J71" s="22"/>
    </row>
    <row r="72" s="2" customFormat="1" ht="44" customHeight="1" spans="1:16381">
      <c r="A72" s="33">
        <v>30</v>
      </c>
      <c r="B72" s="26" t="s">
        <v>483</v>
      </c>
      <c r="C72" s="22" t="s">
        <v>345</v>
      </c>
      <c r="D72" s="26" t="s">
        <v>484</v>
      </c>
      <c r="E72" s="26">
        <v>3</v>
      </c>
      <c r="F72" s="39" t="s">
        <v>37</v>
      </c>
      <c r="G72" s="40"/>
      <c r="H72" s="26" t="s">
        <v>484</v>
      </c>
      <c r="I72" s="59">
        <v>2.94</v>
      </c>
      <c r="J72" s="74"/>
      <c r="XEZ72" s="61"/>
      <c r="XFA72" s="61"/>
    </row>
    <row r="73" s="2" customFormat="1" ht="44" customHeight="1" spans="1:16381">
      <c r="A73" s="33">
        <v>31</v>
      </c>
      <c r="B73" s="26" t="s">
        <v>485</v>
      </c>
      <c r="C73" s="22" t="s">
        <v>345</v>
      </c>
      <c r="D73" s="26" t="s">
        <v>486</v>
      </c>
      <c r="E73" s="26">
        <v>3</v>
      </c>
      <c r="F73" s="39" t="s">
        <v>37</v>
      </c>
      <c r="G73" s="40"/>
      <c r="H73" s="26" t="s">
        <v>486</v>
      </c>
      <c r="I73" s="59">
        <v>2.75</v>
      </c>
      <c r="J73" s="74"/>
      <c r="XEZ73" s="61"/>
      <c r="XFA73" s="61"/>
    </row>
    <row r="74" s="2" customFormat="1" ht="46" customHeight="1" spans="1:16381">
      <c r="A74" s="33">
        <v>32</v>
      </c>
      <c r="B74" s="26" t="s">
        <v>487</v>
      </c>
      <c r="C74" s="22" t="s">
        <v>345</v>
      </c>
      <c r="D74" s="26" t="s">
        <v>488</v>
      </c>
      <c r="E74" s="26">
        <v>5</v>
      </c>
      <c r="F74" s="39" t="s">
        <v>37</v>
      </c>
      <c r="G74" s="40"/>
      <c r="H74" s="26" t="s">
        <v>488</v>
      </c>
      <c r="I74" s="59">
        <v>5</v>
      </c>
      <c r="J74" s="74"/>
      <c r="XEZ74" s="61"/>
      <c r="XFA74" s="61"/>
    </row>
    <row r="75" s="2" customFormat="1" ht="43" customHeight="1" spans="1:16381">
      <c r="A75" s="33">
        <v>33</v>
      </c>
      <c r="B75" s="26" t="s">
        <v>489</v>
      </c>
      <c r="C75" s="22" t="s">
        <v>345</v>
      </c>
      <c r="D75" s="26" t="s">
        <v>490</v>
      </c>
      <c r="E75" s="26">
        <v>12</v>
      </c>
      <c r="F75" s="39" t="s">
        <v>37</v>
      </c>
      <c r="G75" s="40"/>
      <c r="H75" s="26" t="s">
        <v>490</v>
      </c>
      <c r="I75" s="59">
        <v>11.85</v>
      </c>
      <c r="J75" s="74"/>
      <c r="XEZ75" s="61"/>
      <c r="XFA75" s="61"/>
    </row>
    <row r="76" s="1" customFormat="1" ht="39" customHeight="1" spans="1:10">
      <c r="A76" s="33"/>
      <c r="B76" s="70" t="s">
        <v>63</v>
      </c>
      <c r="C76" s="22"/>
      <c r="D76" s="70">
        <v>4</v>
      </c>
      <c r="E76" s="34">
        <f>SUM(E77:E80)</f>
        <v>20.67</v>
      </c>
      <c r="F76" s="39"/>
      <c r="G76" s="40"/>
      <c r="H76" s="42">
        <v>4</v>
      </c>
      <c r="I76" s="41">
        <f>SUM(I77:I80)</f>
        <v>15.73</v>
      </c>
      <c r="J76" s="75"/>
    </row>
    <row r="77" s="2" customFormat="1" ht="40" customHeight="1" spans="1:16381">
      <c r="A77" s="33">
        <v>34</v>
      </c>
      <c r="B77" s="26" t="s">
        <v>491</v>
      </c>
      <c r="C77" s="22" t="s">
        <v>345</v>
      </c>
      <c r="D77" s="26" t="s">
        <v>492</v>
      </c>
      <c r="E77" s="26">
        <v>4.36</v>
      </c>
      <c r="F77" s="39" t="s">
        <v>37</v>
      </c>
      <c r="G77" s="40"/>
      <c r="H77" s="26" t="s">
        <v>492</v>
      </c>
      <c r="I77" s="46">
        <v>4.36</v>
      </c>
      <c r="J77" s="74"/>
      <c r="XEZ77" s="61"/>
      <c r="XFA77" s="61"/>
    </row>
    <row r="78" s="2" customFormat="1" ht="39" customHeight="1" spans="1:16381">
      <c r="A78" s="33">
        <v>35</v>
      </c>
      <c r="B78" s="26" t="s">
        <v>493</v>
      </c>
      <c r="C78" s="22" t="s">
        <v>345</v>
      </c>
      <c r="D78" s="26" t="s">
        <v>494</v>
      </c>
      <c r="E78" s="26">
        <v>7.19</v>
      </c>
      <c r="F78" s="39" t="s">
        <v>37</v>
      </c>
      <c r="G78" s="40"/>
      <c r="H78" s="46" t="s">
        <v>495</v>
      </c>
      <c r="I78" s="46">
        <v>7.19</v>
      </c>
      <c r="J78" s="74"/>
      <c r="XEZ78" s="61"/>
      <c r="XFA78" s="61"/>
    </row>
    <row r="79" s="2" customFormat="1" ht="39" customHeight="1" spans="1:16381">
      <c r="A79" s="33">
        <v>36</v>
      </c>
      <c r="B79" s="26" t="s">
        <v>496</v>
      </c>
      <c r="C79" s="22" t="s">
        <v>345</v>
      </c>
      <c r="D79" s="26" t="s">
        <v>497</v>
      </c>
      <c r="E79" s="26">
        <v>6.94</v>
      </c>
      <c r="F79" s="39" t="s">
        <v>37</v>
      </c>
      <c r="G79" s="40"/>
      <c r="H79" s="46" t="s">
        <v>498</v>
      </c>
      <c r="I79" s="59">
        <v>2</v>
      </c>
      <c r="J79" s="75"/>
      <c r="XEZ79" s="61"/>
      <c r="XFA79" s="61"/>
    </row>
    <row r="80" s="2" customFormat="1" ht="42" customHeight="1" spans="1:16381">
      <c r="A80" s="33">
        <v>37</v>
      </c>
      <c r="B80" s="26" t="s">
        <v>499</v>
      </c>
      <c r="C80" s="22" t="s">
        <v>345</v>
      </c>
      <c r="D80" s="26" t="s">
        <v>500</v>
      </c>
      <c r="E80" s="26">
        <v>2.18</v>
      </c>
      <c r="F80" s="39" t="s">
        <v>37</v>
      </c>
      <c r="G80" s="40"/>
      <c r="H80" s="46" t="s">
        <v>501</v>
      </c>
      <c r="I80" s="59">
        <v>2.18</v>
      </c>
      <c r="J80" s="74"/>
      <c r="XEZ80" s="61"/>
      <c r="XFA80" s="61"/>
    </row>
    <row r="81" s="1" customFormat="1" ht="39" customHeight="1" spans="1:10">
      <c r="A81" s="33"/>
      <c r="B81" s="70" t="s">
        <v>102</v>
      </c>
      <c r="C81" s="22"/>
      <c r="D81" s="70">
        <v>6</v>
      </c>
      <c r="E81" s="41">
        <f>SUM(E82:E87)</f>
        <v>39.5</v>
      </c>
      <c r="F81" s="39"/>
      <c r="G81" s="40"/>
      <c r="H81" s="42">
        <v>6</v>
      </c>
      <c r="I81" s="41">
        <f>SUM(I82:I87)</f>
        <v>39.12</v>
      </c>
      <c r="J81" s="75"/>
    </row>
    <row r="82" s="1" customFormat="1" ht="39" customHeight="1" spans="1:10">
      <c r="A82" s="33">
        <v>38</v>
      </c>
      <c r="B82" s="79" t="s">
        <v>502</v>
      </c>
      <c r="C82" s="22" t="s">
        <v>345</v>
      </c>
      <c r="D82" s="79" t="s">
        <v>503</v>
      </c>
      <c r="E82" s="79">
        <v>1.5</v>
      </c>
      <c r="F82" s="39" t="s">
        <v>37</v>
      </c>
      <c r="G82" s="40"/>
      <c r="H82" s="79" t="s">
        <v>503</v>
      </c>
      <c r="I82" s="59">
        <v>1.47</v>
      </c>
      <c r="J82" s="74"/>
    </row>
    <row r="83" s="1" customFormat="1" ht="47" customHeight="1" spans="1:10">
      <c r="A83" s="33">
        <v>39</v>
      </c>
      <c r="B83" s="79" t="s">
        <v>504</v>
      </c>
      <c r="C83" s="22" t="s">
        <v>345</v>
      </c>
      <c r="D83" s="79" t="s">
        <v>505</v>
      </c>
      <c r="E83" s="79">
        <v>2</v>
      </c>
      <c r="F83" s="39" t="s">
        <v>37</v>
      </c>
      <c r="G83" s="40"/>
      <c r="H83" s="79" t="s">
        <v>505</v>
      </c>
      <c r="I83" s="59">
        <v>1.96</v>
      </c>
      <c r="J83" s="74"/>
    </row>
    <row r="84" s="1" customFormat="1" ht="67" customHeight="1" spans="1:10">
      <c r="A84" s="33">
        <v>40</v>
      </c>
      <c r="B84" s="79" t="s">
        <v>506</v>
      </c>
      <c r="C84" s="22" t="s">
        <v>345</v>
      </c>
      <c r="D84" s="79" t="s">
        <v>507</v>
      </c>
      <c r="E84" s="26">
        <v>3</v>
      </c>
      <c r="F84" s="39" t="s">
        <v>37</v>
      </c>
      <c r="G84" s="40"/>
      <c r="H84" s="79" t="s">
        <v>507</v>
      </c>
      <c r="I84" s="59">
        <v>2.93</v>
      </c>
      <c r="J84" s="74"/>
    </row>
    <row r="85" s="1" customFormat="1" ht="104" customHeight="1" spans="1:10">
      <c r="A85" s="33">
        <v>41</v>
      </c>
      <c r="B85" s="79" t="s">
        <v>508</v>
      </c>
      <c r="C85" s="22" t="s">
        <v>345</v>
      </c>
      <c r="D85" s="79" t="s">
        <v>509</v>
      </c>
      <c r="E85" s="26">
        <v>7</v>
      </c>
      <c r="F85" s="39" t="s">
        <v>37</v>
      </c>
      <c r="G85" s="40"/>
      <c r="H85" s="79" t="s">
        <v>509</v>
      </c>
      <c r="I85" s="59">
        <v>6.84</v>
      </c>
      <c r="J85" s="75"/>
    </row>
    <row r="86" s="1" customFormat="1" ht="125" customHeight="1" spans="1:10">
      <c r="A86" s="33">
        <v>42</v>
      </c>
      <c r="B86" s="79" t="s">
        <v>510</v>
      </c>
      <c r="C86" s="22" t="s">
        <v>345</v>
      </c>
      <c r="D86" s="79" t="s">
        <v>511</v>
      </c>
      <c r="E86" s="26">
        <v>4</v>
      </c>
      <c r="F86" s="39" t="s">
        <v>37</v>
      </c>
      <c r="G86" s="40"/>
      <c r="H86" s="79" t="s">
        <v>511</v>
      </c>
      <c r="I86" s="59">
        <v>3.92</v>
      </c>
      <c r="J86" s="75"/>
    </row>
    <row r="87" s="1" customFormat="1" ht="74" customHeight="1" spans="1:10">
      <c r="A87" s="33">
        <v>43</v>
      </c>
      <c r="B87" s="79" t="s">
        <v>512</v>
      </c>
      <c r="C87" s="22" t="s">
        <v>345</v>
      </c>
      <c r="D87" s="79" t="s">
        <v>513</v>
      </c>
      <c r="E87" s="26">
        <v>22</v>
      </c>
      <c r="F87" s="39" t="s">
        <v>37</v>
      </c>
      <c r="G87" s="40"/>
      <c r="H87" s="79" t="s">
        <v>513</v>
      </c>
      <c r="I87" s="59">
        <v>22</v>
      </c>
      <c r="J87" s="75"/>
    </row>
    <row r="88" s="1" customFormat="1" ht="40" customHeight="1" spans="1:10">
      <c r="A88" s="33"/>
      <c r="B88" s="80" t="s">
        <v>104</v>
      </c>
      <c r="C88" s="22"/>
      <c r="D88" s="80">
        <v>4</v>
      </c>
      <c r="E88" s="71">
        <f>SUM(E89:E92)</f>
        <v>30.5</v>
      </c>
      <c r="F88" s="39"/>
      <c r="G88" s="40"/>
      <c r="H88" s="80">
        <v>4</v>
      </c>
      <c r="I88" s="71">
        <f>SUM(I89:I92)</f>
        <v>30.49</v>
      </c>
      <c r="J88" s="75"/>
    </row>
    <row r="89" s="1" customFormat="1" ht="98" customHeight="1" spans="1:10">
      <c r="A89" s="33">
        <v>44</v>
      </c>
      <c r="B89" s="67" t="s">
        <v>514</v>
      </c>
      <c r="C89" s="22" t="s">
        <v>345</v>
      </c>
      <c r="D89" s="81" t="s">
        <v>515</v>
      </c>
      <c r="E89" s="67">
        <v>7.6</v>
      </c>
      <c r="F89" s="39" t="s">
        <v>37</v>
      </c>
      <c r="G89" s="40"/>
      <c r="H89" s="46" t="s">
        <v>516</v>
      </c>
      <c r="I89" s="59">
        <v>7.6</v>
      </c>
      <c r="J89" s="74"/>
    </row>
    <row r="90" s="1" customFormat="1" ht="151" customHeight="1" spans="1:10">
      <c r="A90" s="33">
        <v>45</v>
      </c>
      <c r="B90" s="67" t="s">
        <v>517</v>
      </c>
      <c r="C90" s="22" t="s">
        <v>345</v>
      </c>
      <c r="D90" s="82" t="s">
        <v>518</v>
      </c>
      <c r="E90" s="67">
        <v>13</v>
      </c>
      <c r="F90" s="39" t="s">
        <v>37</v>
      </c>
      <c r="G90" s="40"/>
      <c r="H90" s="46" t="s">
        <v>519</v>
      </c>
      <c r="I90" s="59">
        <v>13</v>
      </c>
      <c r="J90" s="74"/>
    </row>
    <row r="91" s="1" customFormat="1" ht="172" customHeight="1" spans="1:10">
      <c r="A91" s="33">
        <v>46</v>
      </c>
      <c r="B91" s="67" t="s">
        <v>520</v>
      </c>
      <c r="C91" s="22" t="s">
        <v>345</v>
      </c>
      <c r="D91" s="81" t="s">
        <v>521</v>
      </c>
      <c r="E91" s="67">
        <v>4.7</v>
      </c>
      <c r="F91" s="39" t="s">
        <v>37</v>
      </c>
      <c r="G91" s="40"/>
      <c r="H91" s="46" t="s">
        <v>522</v>
      </c>
      <c r="I91" s="59">
        <v>4.69</v>
      </c>
      <c r="J91" s="75"/>
    </row>
    <row r="92" s="1" customFormat="1" ht="98" customHeight="1" spans="1:10">
      <c r="A92" s="33">
        <v>47</v>
      </c>
      <c r="B92" s="67" t="s">
        <v>523</v>
      </c>
      <c r="C92" s="22" t="s">
        <v>345</v>
      </c>
      <c r="D92" s="81" t="s">
        <v>524</v>
      </c>
      <c r="E92" s="67">
        <v>5.2</v>
      </c>
      <c r="F92" s="39" t="s">
        <v>37</v>
      </c>
      <c r="G92" s="40"/>
      <c r="H92" s="46" t="s">
        <v>525</v>
      </c>
      <c r="I92" s="59">
        <v>5.2</v>
      </c>
      <c r="J92" s="75"/>
    </row>
    <row r="93" s="1" customFormat="1" ht="43" customHeight="1" spans="1:10">
      <c r="A93" s="33"/>
      <c r="B93" s="80" t="s">
        <v>92</v>
      </c>
      <c r="C93" s="22"/>
      <c r="D93" s="80">
        <v>3</v>
      </c>
      <c r="E93" s="71">
        <f>SUM(E94:E96)</f>
        <v>3.7</v>
      </c>
      <c r="F93" s="39"/>
      <c r="G93" s="40"/>
      <c r="H93" s="42">
        <v>3</v>
      </c>
      <c r="I93" s="71">
        <f>SUM(I94:I96)</f>
        <v>3.58</v>
      </c>
      <c r="J93" s="75"/>
    </row>
    <row r="94" s="1" customFormat="1" ht="45" customHeight="1" spans="1:10">
      <c r="A94" s="33">
        <v>48</v>
      </c>
      <c r="B94" s="26" t="s">
        <v>526</v>
      </c>
      <c r="C94" s="22" t="s">
        <v>345</v>
      </c>
      <c r="D94" s="26" t="s">
        <v>527</v>
      </c>
      <c r="E94" s="44">
        <v>1</v>
      </c>
      <c r="F94" s="39" t="s">
        <v>37</v>
      </c>
      <c r="G94" s="40"/>
      <c r="H94" s="46" t="s">
        <v>528</v>
      </c>
      <c r="I94" s="59">
        <v>0.94</v>
      </c>
      <c r="J94" s="75"/>
    </row>
    <row r="95" s="1" customFormat="1" ht="40" customHeight="1" spans="1:10">
      <c r="A95" s="33">
        <v>49</v>
      </c>
      <c r="B95" s="26" t="s">
        <v>529</v>
      </c>
      <c r="C95" s="22" t="s">
        <v>345</v>
      </c>
      <c r="D95" s="26" t="s">
        <v>530</v>
      </c>
      <c r="E95" s="44">
        <v>2</v>
      </c>
      <c r="F95" s="39" t="s">
        <v>37</v>
      </c>
      <c r="G95" s="40"/>
      <c r="H95" s="46" t="s">
        <v>531</v>
      </c>
      <c r="I95" s="59">
        <v>1.98</v>
      </c>
      <c r="J95" s="74"/>
    </row>
    <row r="96" s="1" customFormat="1" ht="47" customHeight="1" spans="1:10">
      <c r="A96" s="33">
        <v>50</v>
      </c>
      <c r="B96" s="26" t="s">
        <v>532</v>
      </c>
      <c r="C96" s="22" t="s">
        <v>345</v>
      </c>
      <c r="D96" s="26" t="s">
        <v>533</v>
      </c>
      <c r="E96" s="26">
        <v>0.7</v>
      </c>
      <c r="F96" s="39" t="s">
        <v>37</v>
      </c>
      <c r="G96" s="40"/>
      <c r="H96" s="46" t="s">
        <v>534</v>
      </c>
      <c r="I96" s="59">
        <v>0.66</v>
      </c>
      <c r="J96" s="75"/>
    </row>
    <row r="97" s="1" customFormat="1" ht="40" customHeight="1" spans="1:10">
      <c r="A97" s="33"/>
      <c r="B97" s="80" t="s">
        <v>67</v>
      </c>
      <c r="C97" s="22"/>
      <c r="D97" s="80">
        <v>3</v>
      </c>
      <c r="E97" s="71">
        <f>SUM(E98:E100)</f>
        <v>15.18</v>
      </c>
      <c r="F97" s="39"/>
      <c r="G97" s="40"/>
      <c r="H97" s="80">
        <v>3</v>
      </c>
      <c r="I97" s="71">
        <f>SUM(I98:I100)</f>
        <v>14.54</v>
      </c>
      <c r="J97" s="75"/>
    </row>
    <row r="98" s="1" customFormat="1" ht="43" customHeight="1" spans="1:16381">
      <c r="A98" s="33">
        <v>51</v>
      </c>
      <c r="B98" s="23" t="s">
        <v>535</v>
      </c>
      <c r="C98" s="22" t="s">
        <v>345</v>
      </c>
      <c r="D98" s="26" t="s">
        <v>536</v>
      </c>
      <c r="E98" s="26">
        <v>3</v>
      </c>
      <c r="F98" s="39" t="s">
        <v>37</v>
      </c>
      <c r="G98" s="40"/>
      <c r="H98" s="26" t="s">
        <v>537</v>
      </c>
      <c r="I98" s="44">
        <v>2.93</v>
      </c>
      <c r="J98" s="75"/>
      <c r="XEZ98" s="5"/>
      <c r="XFA98" s="5"/>
    </row>
    <row r="99" s="1" customFormat="1" ht="45" customHeight="1" spans="1:16381">
      <c r="A99" s="33">
        <v>52</v>
      </c>
      <c r="B99" s="23" t="s">
        <v>538</v>
      </c>
      <c r="C99" s="22" t="s">
        <v>345</v>
      </c>
      <c r="D99" s="26" t="s">
        <v>539</v>
      </c>
      <c r="E99" s="26">
        <v>0.18</v>
      </c>
      <c r="F99" s="39" t="s">
        <v>37</v>
      </c>
      <c r="G99" s="40"/>
      <c r="H99" s="26" t="s">
        <v>540</v>
      </c>
      <c r="I99" s="59">
        <v>0.18</v>
      </c>
      <c r="J99" s="75"/>
      <c r="XEZ99" s="5"/>
      <c r="XFA99" s="5"/>
    </row>
    <row r="100" s="1" customFormat="1" ht="40" customHeight="1" spans="1:16381">
      <c r="A100" s="33">
        <v>53</v>
      </c>
      <c r="B100" s="23" t="s">
        <v>541</v>
      </c>
      <c r="C100" s="22" t="s">
        <v>345</v>
      </c>
      <c r="D100" s="26" t="s">
        <v>542</v>
      </c>
      <c r="E100" s="26">
        <v>12</v>
      </c>
      <c r="F100" s="39" t="s">
        <v>37</v>
      </c>
      <c r="G100" s="40"/>
      <c r="H100" s="46" t="s">
        <v>542</v>
      </c>
      <c r="I100" s="59">
        <v>11.43</v>
      </c>
      <c r="J100" s="74"/>
      <c r="XEZ100" s="5"/>
      <c r="XFA100" s="5"/>
    </row>
    <row r="101" s="1" customFormat="1" ht="41" customHeight="1" spans="1:10">
      <c r="A101" s="33"/>
      <c r="B101" s="80" t="s">
        <v>71</v>
      </c>
      <c r="C101" s="22"/>
      <c r="D101" s="80">
        <v>8</v>
      </c>
      <c r="E101" s="71">
        <f>SUM(E102:E109)</f>
        <v>108</v>
      </c>
      <c r="F101" s="39"/>
      <c r="G101" s="40"/>
      <c r="H101" s="80">
        <v>8</v>
      </c>
      <c r="I101" s="71">
        <f>SUM(I102:I109)</f>
        <v>108</v>
      </c>
      <c r="J101" s="75"/>
    </row>
    <row r="102" s="1" customFormat="1" ht="41" customHeight="1" spans="1:10">
      <c r="A102" s="33">
        <v>54</v>
      </c>
      <c r="B102" s="26" t="s">
        <v>543</v>
      </c>
      <c r="C102" s="22" t="s">
        <v>345</v>
      </c>
      <c r="D102" s="26" t="s">
        <v>544</v>
      </c>
      <c r="E102" s="26">
        <v>10</v>
      </c>
      <c r="F102" s="39" t="s">
        <v>37</v>
      </c>
      <c r="G102" s="40"/>
      <c r="H102" s="43" t="s">
        <v>545</v>
      </c>
      <c r="I102" s="59">
        <v>10</v>
      </c>
      <c r="J102" s="74"/>
    </row>
    <row r="103" s="1" customFormat="1" ht="41" customHeight="1" spans="1:10">
      <c r="A103" s="33">
        <v>55</v>
      </c>
      <c r="B103" s="26" t="s">
        <v>546</v>
      </c>
      <c r="C103" s="22" t="s">
        <v>345</v>
      </c>
      <c r="D103" s="26" t="s">
        <v>547</v>
      </c>
      <c r="E103" s="26">
        <v>10</v>
      </c>
      <c r="F103" s="39" t="s">
        <v>37</v>
      </c>
      <c r="G103" s="40"/>
      <c r="H103" s="46" t="s">
        <v>548</v>
      </c>
      <c r="I103" s="59">
        <v>10</v>
      </c>
      <c r="J103" s="74"/>
    </row>
    <row r="104" s="1" customFormat="1" ht="53" customHeight="1" spans="1:10">
      <c r="A104" s="33">
        <v>56</v>
      </c>
      <c r="B104" s="26" t="s">
        <v>549</v>
      </c>
      <c r="C104" s="22" t="s">
        <v>345</v>
      </c>
      <c r="D104" s="26" t="s">
        <v>550</v>
      </c>
      <c r="E104" s="26">
        <v>14</v>
      </c>
      <c r="F104" s="39" t="s">
        <v>37</v>
      </c>
      <c r="G104" s="40"/>
      <c r="H104" s="46" t="s">
        <v>551</v>
      </c>
      <c r="I104" s="59">
        <v>14</v>
      </c>
      <c r="J104" s="75"/>
    </row>
    <row r="105" s="1" customFormat="1" ht="41" customHeight="1" spans="1:10">
      <c r="A105" s="33">
        <v>57</v>
      </c>
      <c r="B105" s="26" t="s">
        <v>552</v>
      </c>
      <c r="C105" s="22" t="s">
        <v>345</v>
      </c>
      <c r="D105" s="26" t="s">
        <v>553</v>
      </c>
      <c r="E105" s="26">
        <v>5</v>
      </c>
      <c r="F105" s="39" t="s">
        <v>37</v>
      </c>
      <c r="G105" s="40"/>
      <c r="H105" s="46" t="s">
        <v>554</v>
      </c>
      <c r="I105" s="59">
        <v>5</v>
      </c>
      <c r="J105" s="74"/>
    </row>
    <row r="106" s="1" customFormat="1" ht="45" customHeight="1" spans="1:10">
      <c r="A106" s="33">
        <v>58</v>
      </c>
      <c r="B106" s="26" t="s">
        <v>555</v>
      </c>
      <c r="C106" s="22" t="s">
        <v>345</v>
      </c>
      <c r="D106" s="26" t="s">
        <v>556</v>
      </c>
      <c r="E106" s="26">
        <v>15</v>
      </c>
      <c r="F106" s="39" t="s">
        <v>37</v>
      </c>
      <c r="G106" s="40"/>
      <c r="H106" s="46" t="s">
        <v>557</v>
      </c>
      <c r="I106" s="59">
        <v>15</v>
      </c>
      <c r="J106" s="75"/>
    </row>
    <row r="107" s="1" customFormat="1" ht="45" customHeight="1" spans="1:10">
      <c r="A107" s="33">
        <v>59</v>
      </c>
      <c r="B107" s="26" t="s">
        <v>558</v>
      </c>
      <c r="C107" s="22" t="s">
        <v>345</v>
      </c>
      <c r="D107" s="26" t="s">
        <v>559</v>
      </c>
      <c r="E107" s="26">
        <v>6</v>
      </c>
      <c r="F107" s="39" t="s">
        <v>37</v>
      </c>
      <c r="G107" s="40"/>
      <c r="H107" s="43" t="s">
        <v>560</v>
      </c>
      <c r="I107" s="59">
        <v>6</v>
      </c>
      <c r="J107" s="75"/>
    </row>
    <row r="108" s="1" customFormat="1" ht="45" customHeight="1" spans="1:10">
      <c r="A108" s="33">
        <v>60</v>
      </c>
      <c r="B108" s="26" t="s">
        <v>561</v>
      </c>
      <c r="C108" s="22" t="s">
        <v>345</v>
      </c>
      <c r="D108" s="26" t="s">
        <v>562</v>
      </c>
      <c r="E108" s="26">
        <v>40</v>
      </c>
      <c r="F108" s="39" t="s">
        <v>37</v>
      </c>
      <c r="G108" s="40"/>
      <c r="H108" s="46" t="s">
        <v>563</v>
      </c>
      <c r="I108" s="59">
        <v>40</v>
      </c>
      <c r="J108" s="75"/>
    </row>
    <row r="109" s="1" customFormat="1" ht="45" customHeight="1" spans="1:10">
      <c r="A109" s="33">
        <v>61</v>
      </c>
      <c r="B109" s="26" t="s">
        <v>564</v>
      </c>
      <c r="C109" s="22" t="s">
        <v>345</v>
      </c>
      <c r="D109" s="26" t="s">
        <v>565</v>
      </c>
      <c r="E109" s="26">
        <v>8</v>
      </c>
      <c r="F109" s="39" t="s">
        <v>37</v>
      </c>
      <c r="G109" s="40"/>
      <c r="H109" s="46" t="s">
        <v>566</v>
      </c>
      <c r="I109" s="59">
        <v>8</v>
      </c>
      <c r="J109" s="74"/>
    </row>
    <row r="110" s="1" customFormat="1" ht="40" customHeight="1" spans="1:10">
      <c r="A110" s="33"/>
      <c r="B110" s="80" t="s">
        <v>110</v>
      </c>
      <c r="C110" s="22"/>
      <c r="D110" s="70">
        <v>3</v>
      </c>
      <c r="E110" s="71">
        <f>SUM(E111:E113)</f>
        <v>16</v>
      </c>
      <c r="F110" s="39"/>
      <c r="G110" s="40"/>
      <c r="H110" s="70">
        <v>3</v>
      </c>
      <c r="I110" s="70">
        <f>SUM(I111:I113)</f>
        <v>16</v>
      </c>
      <c r="J110" s="74"/>
    </row>
    <row r="111" s="1" customFormat="1" ht="40" customHeight="1" spans="1:10">
      <c r="A111" s="33">
        <v>62</v>
      </c>
      <c r="B111" s="26" t="s">
        <v>567</v>
      </c>
      <c r="C111" s="22" t="s">
        <v>345</v>
      </c>
      <c r="D111" s="26" t="s">
        <v>568</v>
      </c>
      <c r="E111" s="26">
        <v>7.5</v>
      </c>
      <c r="F111" s="39" t="s">
        <v>37</v>
      </c>
      <c r="G111" s="40"/>
      <c r="H111" s="26" t="s">
        <v>569</v>
      </c>
      <c r="I111" s="59">
        <v>7.5</v>
      </c>
      <c r="J111" s="74"/>
    </row>
    <row r="112" s="1" customFormat="1" ht="40" customHeight="1" spans="1:10">
      <c r="A112" s="33">
        <v>63</v>
      </c>
      <c r="B112" s="26" t="s">
        <v>570</v>
      </c>
      <c r="C112" s="22" t="s">
        <v>345</v>
      </c>
      <c r="D112" s="26" t="s">
        <v>571</v>
      </c>
      <c r="E112" s="26">
        <v>3.5</v>
      </c>
      <c r="F112" s="39" t="s">
        <v>37</v>
      </c>
      <c r="G112" s="40"/>
      <c r="H112" s="26" t="s">
        <v>571</v>
      </c>
      <c r="I112" s="59">
        <v>3.5</v>
      </c>
      <c r="J112" s="74"/>
    </row>
    <row r="113" s="1" customFormat="1" ht="40" customHeight="1" spans="1:10">
      <c r="A113" s="33">
        <v>64</v>
      </c>
      <c r="B113" s="26" t="s">
        <v>572</v>
      </c>
      <c r="C113" s="22" t="s">
        <v>345</v>
      </c>
      <c r="D113" s="26" t="s">
        <v>573</v>
      </c>
      <c r="E113" s="26">
        <v>5</v>
      </c>
      <c r="F113" s="39" t="s">
        <v>37</v>
      </c>
      <c r="G113" s="40"/>
      <c r="H113" s="26" t="s">
        <v>574</v>
      </c>
      <c r="I113" s="59">
        <v>5</v>
      </c>
      <c r="J113" s="74"/>
    </row>
    <row r="114" s="1" customFormat="1" ht="38" customHeight="1" spans="1:10">
      <c r="A114" s="33"/>
      <c r="B114" s="70" t="s">
        <v>575</v>
      </c>
      <c r="C114" s="22"/>
      <c r="D114" s="70">
        <v>1</v>
      </c>
      <c r="E114" s="71">
        <f>SUM(E115)</f>
        <v>98</v>
      </c>
      <c r="F114" s="39"/>
      <c r="G114" s="40"/>
      <c r="H114" s="42">
        <v>1</v>
      </c>
      <c r="I114" s="71">
        <f>SUM(I115)</f>
        <v>98</v>
      </c>
      <c r="J114" s="75"/>
    </row>
    <row r="115" s="1" customFormat="1" ht="149" customHeight="1" spans="1:10">
      <c r="A115" s="33">
        <v>65</v>
      </c>
      <c r="B115" s="26" t="s">
        <v>576</v>
      </c>
      <c r="C115" s="22" t="s">
        <v>345</v>
      </c>
      <c r="D115" s="83" t="s">
        <v>577</v>
      </c>
      <c r="E115" s="26">
        <v>98</v>
      </c>
      <c r="F115" s="39" t="s">
        <v>37</v>
      </c>
      <c r="G115" s="40"/>
      <c r="H115" s="46" t="s">
        <v>578</v>
      </c>
      <c r="I115" s="59">
        <v>98</v>
      </c>
      <c r="J115" s="75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conditionalFormatting sqref="B23">
    <cfRule type="expression" dxfId="0" priority="2">
      <formula>AND(COUNTIF($C$6:$C$9,B23)+COUNTIF($C$10:$C$24,B23)+COUNTIF(#REF!,B23)&gt;1,NOT(ISBLANK(B23)))</formula>
    </cfRule>
  </conditionalFormatting>
  <conditionalFormatting sqref="B25:B27">
    <cfRule type="expression" dxfId="0" priority="3">
      <formula>AND(COUNTIF($C$6:$C$14,B25)+COUNTIF($C$17:$C$37,B25)+COUNTIF(#REF!,B25)&gt;1,NOT(ISBLANK(B25)))</formula>
    </cfRule>
  </conditionalFormatting>
  <conditionalFormatting sqref="B77:B96">
    <cfRule type="expression" dxfId="0" priority="1">
      <formula>AND(COUNTIF($C$6:$C$9,B77)+COUNTIF($C$10:$C$24,B77)+COUNTIF(#REF!,B77)&gt;1,NOT(ISBLANK(B77)))</formula>
    </cfRule>
  </conditionalFormatting>
  <printOptions horizontalCentered="1"/>
  <pageMargins left="0.393055555555556" right="0.393055555555556" top="0.393055555555556" bottom="0.393055555555556" header="0.5" footer="0.5"/>
  <pageSetup paperSize="9" scale="8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7"/>
  <sheetViews>
    <sheetView workbookViewId="0">
      <selection activeCell="S2" sqref="S2"/>
    </sheetView>
  </sheetViews>
  <sheetFormatPr defaultColWidth="9" defaultRowHeight="14.25"/>
  <cols>
    <col min="1" max="1" width="6.24166666666667" style="1" customWidth="1"/>
    <col min="2" max="2" width="22.85" style="1" customWidth="1"/>
    <col min="3" max="3" width="13.8083333333333" style="1" customWidth="1"/>
    <col min="4" max="4" width="19.8333333333333" style="1" customWidth="1"/>
    <col min="5" max="5" width="12.5" style="3" customWidth="1"/>
    <col min="6" max="6" width="9.75" style="1" customWidth="1"/>
    <col min="7" max="7" width="10" style="1" customWidth="1"/>
    <col min="8" max="8" width="23.5" style="1" customWidth="1"/>
    <col min="9" max="9" width="19.625" style="4" customWidth="1"/>
    <col min="10" max="10" width="16.125" style="1" customWidth="1"/>
    <col min="11" max="16379" width="9" style="1"/>
    <col min="16380" max="16384" width="9" style="5"/>
  </cols>
  <sheetData>
    <row r="1" s="1" customFormat="1" ht="28" customHeight="1" spans="1:16380">
      <c r="A1" s="2" t="s">
        <v>579</v>
      </c>
      <c r="E1" s="3"/>
      <c r="I1" s="4"/>
      <c r="XEZ1" s="5"/>
    </row>
    <row r="2" s="1" customFormat="1" ht="56" customHeight="1" spans="1:10">
      <c r="A2" s="6" t="s">
        <v>580</v>
      </c>
      <c r="B2" s="6"/>
      <c r="C2" s="6"/>
      <c r="D2" s="6"/>
      <c r="E2" s="6"/>
      <c r="F2" s="6"/>
      <c r="G2" s="6"/>
      <c r="H2" s="6"/>
      <c r="I2" s="54"/>
      <c r="J2" s="6"/>
    </row>
    <row r="3" s="1" customFormat="1" ht="30" customHeight="1" spans="1:16381">
      <c r="A3" s="7" t="s">
        <v>2</v>
      </c>
      <c r="B3" s="8" t="s">
        <v>3</v>
      </c>
      <c r="C3" s="8" t="s">
        <v>34</v>
      </c>
      <c r="D3" s="7" t="s">
        <v>339</v>
      </c>
      <c r="E3" s="7" t="s">
        <v>35</v>
      </c>
      <c r="F3" s="8" t="s">
        <v>36</v>
      </c>
      <c r="G3" s="8"/>
      <c r="H3" s="7" t="s">
        <v>340</v>
      </c>
      <c r="I3" s="55" t="s">
        <v>8</v>
      </c>
      <c r="J3" s="8" t="s">
        <v>9</v>
      </c>
      <c r="XEZ3" s="60"/>
      <c r="XFA3" s="60"/>
    </row>
    <row r="4" s="1" customFormat="1" ht="30" customHeight="1" spans="1:16381">
      <c r="A4" s="7"/>
      <c r="B4" s="8"/>
      <c r="C4" s="8"/>
      <c r="D4" s="7"/>
      <c r="E4" s="7"/>
      <c r="F4" s="8" t="s">
        <v>37</v>
      </c>
      <c r="G4" s="8" t="s">
        <v>38</v>
      </c>
      <c r="H4" s="7"/>
      <c r="I4" s="55"/>
      <c r="J4" s="8"/>
      <c r="XEZ4" s="60"/>
      <c r="XFA4" s="60"/>
    </row>
    <row r="5" s="2" customFormat="1" ht="40" customHeight="1" spans="1:10">
      <c r="A5" s="9"/>
      <c r="B5" s="10" t="s">
        <v>39</v>
      </c>
      <c r="C5" s="11"/>
      <c r="D5" s="10">
        <f>SUM(D6,D32,D34,D36)</f>
        <v>20</v>
      </c>
      <c r="E5" s="10">
        <f>SUM(E6,E32,E34,E36)</f>
        <v>1545.7</v>
      </c>
      <c r="F5" s="12"/>
      <c r="G5" s="12"/>
      <c r="H5" s="10">
        <f>SUM(H6,H32,H34,H36)</f>
        <v>20</v>
      </c>
      <c r="I5" s="10">
        <f>SUM(I6,I32,I34,I36)</f>
        <v>1531.7</v>
      </c>
      <c r="J5" s="11"/>
    </row>
    <row r="6" s="2" customFormat="1" ht="40" customHeight="1" spans="1:10">
      <c r="A6" s="13" t="s">
        <v>11</v>
      </c>
      <c r="B6" s="14" t="s">
        <v>28</v>
      </c>
      <c r="C6" s="15"/>
      <c r="D6" s="14">
        <f>SUM(D7,D11,D15,D17,D22,D25,D27,D30)</f>
        <v>17</v>
      </c>
      <c r="E6" s="16">
        <f>SUM(E7,E11,E15,E17,E22,E25,E27,E30)</f>
        <v>879</v>
      </c>
      <c r="F6" s="17"/>
      <c r="G6" s="17"/>
      <c r="H6" s="14">
        <f>SUM(H7,H11,H15,H17,H22,H25,H27,H30)</f>
        <v>17</v>
      </c>
      <c r="I6" s="16">
        <f>SUM(I7,I11,I15,I17,I22,I25,I27,I30)</f>
        <v>865</v>
      </c>
      <c r="J6" s="9"/>
    </row>
    <row r="7" s="2" customFormat="1" ht="40" customHeight="1" spans="1:10">
      <c r="A7" s="11"/>
      <c r="B7" s="14" t="s">
        <v>40</v>
      </c>
      <c r="C7" s="15"/>
      <c r="D7" s="14">
        <v>3</v>
      </c>
      <c r="E7" s="16">
        <f>SUM(E8:E10)</f>
        <v>102</v>
      </c>
      <c r="F7" s="18"/>
      <c r="G7" s="16"/>
      <c r="H7" s="19">
        <v>3</v>
      </c>
      <c r="I7" s="16">
        <f>SUM(I8:I10)</f>
        <v>101.05</v>
      </c>
      <c r="J7" s="9"/>
    </row>
    <row r="8" s="2" customFormat="1" ht="48" customHeight="1" spans="1:10">
      <c r="A8" s="20">
        <v>1</v>
      </c>
      <c r="B8" s="21" t="s">
        <v>581</v>
      </c>
      <c r="C8" s="22" t="s">
        <v>56</v>
      </c>
      <c r="D8" s="23" t="s">
        <v>582</v>
      </c>
      <c r="E8" s="23">
        <v>60</v>
      </c>
      <c r="F8" s="24" t="s">
        <v>37</v>
      </c>
      <c r="G8" s="17"/>
      <c r="H8" s="21" t="s">
        <v>583</v>
      </c>
      <c r="I8" s="56">
        <v>59.54</v>
      </c>
      <c r="J8" s="9"/>
    </row>
    <row r="9" s="2" customFormat="1" ht="58" customHeight="1" spans="1:10">
      <c r="A9" s="20">
        <v>2</v>
      </c>
      <c r="B9" s="23" t="s">
        <v>584</v>
      </c>
      <c r="C9" s="22" t="s">
        <v>56</v>
      </c>
      <c r="D9" s="23" t="s">
        <v>585</v>
      </c>
      <c r="E9" s="23">
        <v>30</v>
      </c>
      <c r="F9" s="24" t="s">
        <v>37</v>
      </c>
      <c r="G9" s="17"/>
      <c r="H9" s="21" t="s">
        <v>586</v>
      </c>
      <c r="I9" s="57">
        <v>29.8</v>
      </c>
      <c r="J9" s="9"/>
    </row>
    <row r="10" s="2" customFormat="1" ht="59" customHeight="1" spans="1:10">
      <c r="A10" s="20">
        <v>3</v>
      </c>
      <c r="B10" s="23" t="s">
        <v>587</v>
      </c>
      <c r="C10" s="22" t="s">
        <v>46</v>
      </c>
      <c r="D10" s="23" t="s">
        <v>588</v>
      </c>
      <c r="E10" s="23">
        <v>12</v>
      </c>
      <c r="F10" s="24" t="s">
        <v>37</v>
      </c>
      <c r="G10" s="17"/>
      <c r="H10" s="21" t="s">
        <v>589</v>
      </c>
      <c r="I10" s="56">
        <v>11.71</v>
      </c>
      <c r="J10" s="9"/>
    </row>
    <row r="11" s="2" customFormat="1" ht="47" customHeight="1" spans="1:10">
      <c r="A11" s="11"/>
      <c r="B11" s="14" t="s">
        <v>49</v>
      </c>
      <c r="C11" s="15"/>
      <c r="D11" s="14">
        <v>3</v>
      </c>
      <c r="E11" s="16">
        <f>SUM(E12:E14)</f>
        <v>62</v>
      </c>
      <c r="F11" s="24"/>
      <c r="G11" s="17"/>
      <c r="H11" s="25">
        <v>3</v>
      </c>
      <c r="I11" s="16">
        <f>SUM(I12:I14)</f>
        <v>54.22</v>
      </c>
      <c r="J11" s="9"/>
    </row>
    <row r="12" s="2" customFormat="1" ht="52" customHeight="1" spans="1:16381">
      <c r="A12" s="11">
        <v>4</v>
      </c>
      <c r="B12" s="26" t="s">
        <v>590</v>
      </c>
      <c r="C12" s="22" t="s">
        <v>56</v>
      </c>
      <c r="D12" s="26" t="s">
        <v>591</v>
      </c>
      <c r="E12" s="26">
        <v>18</v>
      </c>
      <c r="F12" s="24" t="s">
        <v>37</v>
      </c>
      <c r="G12" s="17"/>
      <c r="H12" s="26" t="s">
        <v>592</v>
      </c>
      <c r="I12" s="57">
        <v>18</v>
      </c>
      <c r="J12" s="9"/>
      <c r="XEZ12" s="61"/>
      <c r="XFA12" s="61"/>
    </row>
    <row r="13" s="2" customFormat="1" ht="54" customHeight="1" spans="1:16381">
      <c r="A13" s="11">
        <v>5</v>
      </c>
      <c r="B13" s="26" t="s">
        <v>593</v>
      </c>
      <c r="C13" s="22" t="s">
        <v>56</v>
      </c>
      <c r="D13" s="27" t="s">
        <v>594</v>
      </c>
      <c r="E13" s="26">
        <v>12</v>
      </c>
      <c r="F13" s="24" t="s">
        <v>37</v>
      </c>
      <c r="G13" s="17"/>
      <c r="H13" s="26" t="s">
        <v>594</v>
      </c>
      <c r="I13" s="56">
        <v>7.24</v>
      </c>
      <c r="J13" s="9"/>
      <c r="XEZ13" s="61"/>
      <c r="XFA13" s="61"/>
    </row>
    <row r="14" s="2" customFormat="1" ht="64" customHeight="1" spans="1:16381">
      <c r="A14" s="28">
        <v>6</v>
      </c>
      <c r="B14" s="29" t="s">
        <v>595</v>
      </c>
      <c r="C14" s="30" t="s">
        <v>56</v>
      </c>
      <c r="D14" s="27" t="s">
        <v>596</v>
      </c>
      <c r="E14" s="31">
        <v>32</v>
      </c>
      <c r="F14" s="32" t="s">
        <v>37</v>
      </c>
      <c r="G14" s="17"/>
      <c r="H14" s="26" t="s">
        <v>596</v>
      </c>
      <c r="I14" s="58">
        <v>28.98</v>
      </c>
      <c r="J14" s="9"/>
      <c r="XEZ14" s="61"/>
      <c r="XFA14" s="61"/>
    </row>
    <row r="15" s="2" customFormat="1" ht="48" customHeight="1" spans="1:10">
      <c r="A15" s="33"/>
      <c r="B15" s="34" t="s">
        <v>59</v>
      </c>
      <c r="C15" s="22"/>
      <c r="D15" s="25">
        <v>1</v>
      </c>
      <c r="E15" s="35">
        <f>SUM(E16)</f>
        <v>100</v>
      </c>
      <c r="F15" s="36"/>
      <c r="G15" s="37"/>
      <c r="H15" s="25">
        <v>1</v>
      </c>
      <c r="I15" s="35">
        <f>SUM(I16)</f>
        <v>100</v>
      </c>
      <c r="J15" s="40"/>
    </row>
    <row r="16" s="2" customFormat="1" ht="63" customHeight="1" spans="1:16381">
      <c r="A16" s="20">
        <v>7</v>
      </c>
      <c r="B16" s="38" t="s">
        <v>597</v>
      </c>
      <c r="C16" s="38" t="s">
        <v>598</v>
      </c>
      <c r="D16" s="38" t="s">
        <v>599</v>
      </c>
      <c r="E16" s="38">
        <v>100</v>
      </c>
      <c r="F16" s="39" t="s">
        <v>37</v>
      </c>
      <c r="G16" s="40"/>
      <c r="H16" s="38" t="s">
        <v>599</v>
      </c>
      <c r="I16" s="59">
        <v>100</v>
      </c>
      <c r="J16" s="50"/>
      <c r="XEZ16" s="61"/>
      <c r="XFA16" s="61"/>
    </row>
    <row r="17" s="2" customFormat="1" ht="44" customHeight="1" spans="1:10">
      <c r="A17" s="33"/>
      <c r="B17" s="34" t="s">
        <v>67</v>
      </c>
      <c r="C17" s="22"/>
      <c r="D17" s="34">
        <v>4</v>
      </c>
      <c r="E17" s="41">
        <f>SUM(E18:E21)</f>
        <v>280</v>
      </c>
      <c r="F17" s="39"/>
      <c r="G17" s="40"/>
      <c r="H17" s="42">
        <v>4</v>
      </c>
      <c r="I17" s="41">
        <f>SUM(I18:I21)</f>
        <v>275.71</v>
      </c>
      <c r="J17" s="40"/>
    </row>
    <row r="18" s="2" customFormat="1" ht="54" customHeight="1" spans="1:10">
      <c r="A18" s="33">
        <v>8</v>
      </c>
      <c r="B18" s="38" t="s">
        <v>600</v>
      </c>
      <c r="C18" s="38" t="s">
        <v>601</v>
      </c>
      <c r="D18" s="38" t="s">
        <v>602</v>
      </c>
      <c r="E18" s="43">
        <v>80</v>
      </c>
      <c r="F18" s="39" t="s">
        <v>37</v>
      </c>
      <c r="G18" s="40"/>
      <c r="H18" s="44" t="s">
        <v>603</v>
      </c>
      <c r="I18" s="59">
        <v>80</v>
      </c>
      <c r="J18" s="50"/>
    </row>
    <row r="19" s="2" customFormat="1" ht="64" customHeight="1" spans="1:10">
      <c r="A19" s="33">
        <v>9</v>
      </c>
      <c r="B19" s="38" t="s">
        <v>604</v>
      </c>
      <c r="C19" s="38" t="s">
        <v>605</v>
      </c>
      <c r="D19" s="45" t="s">
        <v>606</v>
      </c>
      <c r="E19" s="43">
        <v>30</v>
      </c>
      <c r="F19" s="39" t="s">
        <v>37</v>
      </c>
      <c r="G19" s="40"/>
      <c r="H19" s="44" t="s">
        <v>607</v>
      </c>
      <c r="I19" s="59">
        <v>29.16</v>
      </c>
      <c r="J19" s="50"/>
    </row>
    <row r="20" s="2" customFormat="1" ht="103" customHeight="1" spans="1:10">
      <c r="A20" s="33">
        <v>10</v>
      </c>
      <c r="B20" s="26" t="s">
        <v>608</v>
      </c>
      <c r="C20" s="38" t="s">
        <v>605</v>
      </c>
      <c r="D20" s="26" t="s">
        <v>609</v>
      </c>
      <c r="E20" s="43">
        <v>130</v>
      </c>
      <c r="F20" s="39" t="s">
        <v>37</v>
      </c>
      <c r="G20" s="40"/>
      <c r="H20" s="44" t="s">
        <v>610</v>
      </c>
      <c r="I20" s="59">
        <v>126.55</v>
      </c>
      <c r="J20" s="50"/>
    </row>
    <row r="21" s="2" customFormat="1" ht="79" customHeight="1" spans="1:10">
      <c r="A21" s="33">
        <v>11</v>
      </c>
      <c r="B21" s="26" t="s">
        <v>611</v>
      </c>
      <c r="C21" s="38" t="s">
        <v>605</v>
      </c>
      <c r="D21" s="26" t="s">
        <v>612</v>
      </c>
      <c r="E21" s="43">
        <v>40</v>
      </c>
      <c r="F21" s="39" t="s">
        <v>37</v>
      </c>
      <c r="G21" s="40"/>
      <c r="H21" s="44" t="s">
        <v>613</v>
      </c>
      <c r="I21" s="59">
        <v>40</v>
      </c>
      <c r="J21" s="50"/>
    </row>
    <row r="22" s="2" customFormat="1" ht="43" customHeight="1" spans="1:10">
      <c r="A22" s="33"/>
      <c r="B22" s="34" t="s">
        <v>100</v>
      </c>
      <c r="C22" s="22"/>
      <c r="D22" s="34">
        <v>2</v>
      </c>
      <c r="E22" s="41">
        <f>SUM(E23:E24)</f>
        <v>65</v>
      </c>
      <c r="F22" s="39"/>
      <c r="G22" s="40"/>
      <c r="H22" s="42">
        <v>2</v>
      </c>
      <c r="I22" s="41">
        <f>SUM(I23:I24)</f>
        <v>64.8</v>
      </c>
      <c r="J22" s="40"/>
    </row>
    <row r="23" s="2" customFormat="1" ht="64" customHeight="1" spans="1:10">
      <c r="A23" s="20">
        <v>12</v>
      </c>
      <c r="B23" s="22" t="s">
        <v>614</v>
      </c>
      <c r="C23" s="22" t="s">
        <v>97</v>
      </c>
      <c r="D23" s="46" t="s">
        <v>615</v>
      </c>
      <c r="E23" s="46">
        <v>50</v>
      </c>
      <c r="F23" s="39" t="s">
        <v>37</v>
      </c>
      <c r="G23" s="40"/>
      <c r="H23" s="46" t="s">
        <v>615</v>
      </c>
      <c r="I23" s="59">
        <v>49.86</v>
      </c>
      <c r="J23" s="50"/>
    </row>
    <row r="24" s="2" customFormat="1" ht="45" customHeight="1" spans="1:10">
      <c r="A24" s="20">
        <v>13</v>
      </c>
      <c r="B24" s="22" t="s">
        <v>616</v>
      </c>
      <c r="C24" s="22" t="s">
        <v>56</v>
      </c>
      <c r="D24" s="46" t="s">
        <v>617</v>
      </c>
      <c r="E24" s="46">
        <v>15</v>
      </c>
      <c r="F24" s="39" t="s">
        <v>37</v>
      </c>
      <c r="G24" s="40"/>
      <c r="H24" s="46" t="s">
        <v>617</v>
      </c>
      <c r="I24" s="59">
        <v>14.94</v>
      </c>
      <c r="J24" s="40"/>
    </row>
    <row r="25" s="2" customFormat="1" ht="46" customHeight="1" spans="1:10">
      <c r="A25" s="20"/>
      <c r="B25" s="34" t="s">
        <v>71</v>
      </c>
      <c r="C25" s="22"/>
      <c r="D25" s="42">
        <v>1</v>
      </c>
      <c r="E25" s="47">
        <f>SUM(E26)</f>
        <v>60</v>
      </c>
      <c r="F25" s="39"/>
      <c r="G25" s="40"/>
      <c r="H25" s="42">
        <v>1</v>
      </c>
      <c r="I25" s="47">
        <f>SUM(I26)</f>
        <v>59.58</v>
      </c>
      <c r="J25" s="40"/>
    </row>
    <row r="26" s="2" customFormat="1" ht="112" customHeight="1" spans="1:10">
      <c r="A26" s="20">
        <v>14</v>
      </c>
      <c r="B26" s="26" t="s">
        <v>618</v>
      </c>
      <c r="C26" s="22" t="s">
        <v>97</v>
      </c>
      <c r="D26" s="48" t="s">
        <v>619</v>
      </c>
      <c r="E26" s="26">
        <v>60</v>
      </c>
      <c r="F26" s="39" t="s">
        <v>37</v>
      </c>
      <c r="G26" s="40"/>
      <c r="H26" s="46" t="s">
        <v>620</v>
      </c>
      <c r="I26" s="59">
        <v>59.58</v>
      </c>
      <c r="J26" s="40"/>
    </row>
    <row r="27" s="2" customFormat="1" ht="44" customHeight="1" spans="1:10">
      <c r="A27" s="33"/>
      <c r="B27" s="34" t="s">
        <v>110</v>
      </c>
      <c r="C27" s="22"/>
      <c r="D27" s="34">
        <v>2</v>
      </c>
      <c r="E27" s="41">
        <f>SUM(E28:E29)</f>
        <v>90</v>
      </c>
      <c r="F27" s="39"/>
      <c r="G27" s="40"/>
      <c r="H27" s="34">
        <v>2</v>
      </c>
      <c r="I27" s="41">
        <f>SUM(I28:I29)</f>
        <v>90</v>
      </c>
      <c r="J27" s="40"/>
    </row>
    <row r="28" s="2" customFormat="1" ht="48" customHeight="1" spans="1:16381">
      <c r="A28" s="20">
        <v>15</v>
      </c>
      <c r="B28" s="26" t="s">
        <v>621</v>
      </c>
      <c r="C28" s="22" t="s">
        <v>56</v>
      </c>
      <c r="D28" s="48" t="s">
        <v>622</v>
      </c>
      <c r="E28" s="49">
        <v>50</v>
      </c>
      <c r="F28" s="39" t="s">
        <v>37</v>
      </c>
      <c r="G28" s="40"/>
      <c r="H28" s="48" t="s">
        <v>623</v>
      </c>
      <c r="I28" s="59">
        <v>50</v>
      </c>
      <c r="J28" s="40"/>
      <c r="XEZ28" s="61"/>
      <c r="XFA28" s="61"/>
    </row>
    <row r="29" s="2" customFormat="1" ht="61" customHeight="1" spans="1:16381">
      <c r="A29" s="20">
        <v>16</v>
      </c>
      <c r="B29" s="38" t="s">
        <v>624</v>
      </c>
      <c r="C29" s="22" t="s">
        <v>46</v>
      </c>
      <c r="D29" s="48" t="s">
        <v>625</v>
      </c>
      <c r="E29" s="26">
        <v>40</v>
      </c>
      <c r="F29" s="39" t="s">
        <v>37</v>
      </c>
      <c r="G29" s="40"/>
      <c r="H29" s="48" t="s">
        <v>625</v>
      </c>
      <c r="I29" s="59">
        <v>40</v>
      </c>
      <c r="J29" s="40"/>
      <c r="XEZ29" s="61"/>
      <c r="XFA29" s="61"/>
    </row>
    <row r="30" s="2" customFormat="1" ht="44" customHeight="1" spans="1:10">
      <c r="A30" s="33"/>
      <c r="B30" s="34" t="s">
        <v>575</v>
      </c>
      <c r="C30" s="22"/>
      <c r="D30" s="34">
        <v>1</v>
      </c>
      <c r="E30" s="41">
        <f>SUM(E31)</f>
        <v>120</v>
      </c>
      <c r="F30" s="39"/>
      <c r="G30" s="40"/>
      <c r="H30" s="34">
        <v>1</v>
      </c>
      <c r="I30" s="41">
        <f>SUM(I31)</f>
        <v>119.64</v>
      </c>
      <c r="J30" s="40"/>
    </row>
    <row r="31" s="2" customFormat="1" ht="61" customHeight="1" spans="1:16381">
      <c r="A31" s="20">
        <v>17</v>
      </c>
      <c r="B31" s="38" t="s">
        <v>626</v>
      </c>
      <c r="C31" s="22" t="s">
        <v>56</v>
      </c>
      <c r="D31" s="38" t="s">
        <v>627</v>
      </c>
      <c r="E31" s="26">
        <v>120</v>
      </c>
      <c r="F31" s="39" t="s">
        <v>37</v>
      </c>
      <c r="G31" s="40"/>
      <c r="H31" s="22" t="s">
        <v>628</v>
      </c>
      <c r="I31" s="57">
        <v>119.64</v>
      </c>
      <c r="J31" s="40"/>
      <c r="XEZ31" s="61"/>
      <c r="XFA31" s="61"/>
    </row>
    <row r="32" s="1" customFormat="1" ht="47" customHeight="1" spans="1:10">
      <c r="A32" s="50" t="s">
        <v>16</v>
      </c>
      <c r="B32" s="36" t="s">
        <v>29</v>
      </c>
      <c r="C32" s="51"/>
      <c r="D32" s="25">
        <v>1</v>
      </c>
      <c r="E32" s="52">
        <f>SUM(E33)</f>
        <v>631.6</v>
      </c>
      <c r="F32" s="50"/>
      <c r="G32" s="53"/>
      <c r="H32" s="25">
        <v>1</v>
      </c>
      <c r="I32" s="52">
        <f>SUM(I33)</f>
        <v>631.6</v>
      </c>
      <c r="J32" s="36" t="s">
        <v>629</v>
      </c>
    </row>
    <row r="33" s="1" customFormat="1" ht="74" customHeight="1" spans="1:10">
      <c r="A33" s="39">
        <v>1</v>
      </c>
      <c r="B33" s="26" t="s">
        <v>630</v>
      </c>
      <c r="C33" s="22" t="s">
        <v>56</v>
      </c>
      <c r="D33" s="48" t="s">
        <v>631</v>
      </c>
      <c r="E33" s="49">
        <v>631.6</v>
      </c>
      <c r="F33" s="39" t="s">
        <v>37</v>
      </c>
      <c r="G33" s="53"/>
      <c r="H33" s="48" t="s">
        <v>631</v>
      </c>
      <c r="I33" s="49">
        <v>631.6</v>
      </c>
      <c r="J33" s="50"/>
    </row>
    <row r="34" s="1" customFormat="1" ht="47" customHeight="1" spans="1:10">
      <c r="A34" s="50" t="s">
        <v>22</v>
      </c>
      <c r="B34" s="36" t="s">
        <v>30</v>
      </c>
      <c r="C34" s="51"/>
      <c r="D34" s="25">
        <v>1</v>
      </c>
      <c r="E34" s="52">
        <f>SUM(E35)</f>
        <v>17.1</v>
      </c>
      <c r="F34" s="36"/>
      <c r="G34" s="37"/>
      <c r="H34" s="25">
        <v>1</v>
      </c>
      <c r="I34" s="52">
        <f>SUM(I35)</f>
        <v>17.1</v>
      </c>
      <c r="J34" s="36" t="s">
        <v>632</v>
      </c>
    </row>
    <row r="35" s="1" customFormat="1" ht="47" customHeight="1" spans="1:10">
      <c r="A35" s="39">
        <v>1</v>
      </c>
      <c r="B35" s="11" t="s">
        <v>633</v>
      </c>
      <c r="C35" s="51" t="s">
        <v>605</v>
      </c>
      <c r="D35" s="11" t="s">
        <v>634</v>
      </c>
      <c r="E35" s="11">
        <v>17.1</v>
      </c>
      <c r="F35" s="39" t="s">
        <v>37</v>
      </c>
      <c r="G35" s="53"/>
      <c r="H35" s="11" t="s">
        <v>634</v>
      </c>
      <c r="I35" s="11">
        <v>17.1</v>
      </c>
      <c r="J35" s="50"/>
    </row>
    <row r="36" s="1" customFormat="1" ht="47" customHeight="1" spans="1:10">
      <c r="A36" s="50" t="s">
        <v>26</v>
      </c>
      <c r="B36" s="36" t="s">
        <v>31</v>
      </c>
      <c r="C36" s="40"/>
      <c r="D36" s="25">
        <v>1</v>
      </c>
      <c r="E36" s="52">
        <f>SUM(E37)</f>
        <v>18</v>
      </c>
      <c r="F36" s="36"/>
      <c r="G36" s="37"/>
      <c r="H36" s="25">
        <v>1</v>
      </c>
      <c r="I36" s="52">
        <f>SUM(I37)</f>
        <v>18</v>
      </c>
      <c r="J36" s="42" t="s">
        <v>635</v>
      </c>
    </row>
    <row r="37" s="1" customFormat="1" ht="55" customHeight="1" spans="1:10">
      <c r="A37" s="39">
        <v>1</v>
      </c>
      <c r="B37" s="26" t="s">
        <v>636</v>
      </c>
      <c r="C37" s="51" t="s">
        <v>605</v>
      </c>
      <c r="D37" s="26" t="s">
        <v>637</v>
      </c>
      <c r="E37" s="11">
        <v>18</v>
      </c>
      <c r="F37" s="39" t="s">
        <v>37</v>
      </c>
      <c r="G37" s="53"/>
      <c r="H37" s="26" t="s">
        <v>637</v>
      </c>
      <c r="I37" s="11">
        <v>18</v>
      </c>
      <c r="J37" s="50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rintOptions horizontalCentered="1"/>
  <pageMargins left="0.393055555555556" right="0.393055555555556" top="0.393055555555556" bottom="0.393055555555556" header="0.5" footer="0.5"/>
  <pageSetup paperSize="9" scale="9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交通类</vt:lpstr>
      <vt:lpstr>水利类</vt:lpstr>
      <vt:lpstr>水毁修复类</vt:lpstr>
      <vt:lpstr>人居环境整治类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2022-10-18T03:16:00Z</dcterms:created>
  <dcterms:modified xsi:type="dcterms:W3CDTF">2022-11-03T07:35:19Z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C26EDD55DCA44838919F55AA6F2F2F27</vt:lpwstr>
  </property>
  <property fmtid="{D5CDD505-2E9C-101B-9397-08002B2CF9AE}" pid="3" name="KSOProductBuildVer">
    <vt:lpwstr>2052-11.1.0.12763</vt:lpwstr>
  </property>
</Properties>
</file>