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4240" windowHeight="12465" firstSheet="1" activeTab="1"/>
  </bookViews>
  <sheets>
    <sheet name="分配表" sheetId="1" state="hidden" r:id="rId1"/>
    <sheet name="修改表" sheetId="2" r:id="rId2"/>
  </sheets>
  <definedNames>
    <definedName name="_xlnm._FilterDatabase" localSheetId="1" hidden="1">修改表!$A$4:$F$4</definedName>
    <definedName name="_xlnm.Print_Titles" localSheetId="0">分配表!$1:$4</definedName>
    <definedName name="_xlnm.Print_Titles" localSheetId="1">修改表!$1:$3</definedName>
  </definedNames>
  <calcPr calcId="145621"/>
</workbook>
</file>

<file path=xl/calcChain.xml><?xml version="1.0" encoding="utf-8"?>
<calcChain xmlns="http://schemas.openxmlformats.org/spreadsheetml/2006/main">
  <c r="D36" i="2" l="1"/>
  <c r="D20" i="2"/>
  <c r="D25" i="2"/>
  <c r="D17" i="2"/>
  <c r="D16" i="2"/>
  <c r="D19" i="2"/>
  <c r="D18" i="2"/>
  <c r="D21" i="2"/>
  <c r="D26" i="2"/>
  <c r="D27" i="2"/>
  <c r="D28" i="2"/>
  <c r="D29" i="2"/>
  <c r="D30" i="2"/>
  <c r="D31" i="2"/>
  <c r="D32" i="2"/>
  <c r="D33" i="2"/>
  <c r="D34" i="2"/>
  <c r="D35" i="2"/>
  <c r="D37" i="2"/>
  <c r="D12" i="2"/>
  <c r="D8" i="2"/>
  <c r="D9" i="2"/>
  <c r="D10" i="2"/>
  <c r="D11" i="2"/>
  <c r="D13" i="2"/>
  <c r="D14" i="2"/>
  <c r="D15" i="2"/>
  <c r="D22" i="2"/>
  <c r="D23" i="2"/>
  <c r="D24" i="2"/>
  <c r="D7" i="2"/>
  <c r="D5" i="2" l="1"/>
  <c r="D6" i="2"/>
  <c r="C6" i="2"/>
  <c r="C5" i="2"/>
  <c r="F11" i="1"/>
  <c r="C6" i="1"/>
  <c r="C5" i="1" s="1"/>
  <c r="C7" i="1"/>
  <c r="F8" i="1"/>
  <c r="F6" i="1" s="1"/>
  <c r="F9" i="1"/>
  <c r="F10" i="1"/>
  <c r="F12" i="1"/>
  <c r="F13" i="1"/>
  <c r="F14" i="1"/>
  <c r="F15" i="1"/>
  <c r="F16" i="1"/>
  <c r="F7" i="1" s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C4" i="2" l="1"/>
  <c r="F5" i="1"/>
  <c r="D4" i="2"/>
</calcChain>
</file>

<file path=xl/sharedStrings.xml><?xml version="1.0" encoding="utf-8"?>
<sst xmlns="http://schemas.openxmlformats.org/spreadsheetml/2006/main" count="152" uniqueCount="49">
  <si>
    <r>
      <t>2021年义务教育学生营养膳食补助资金(第</t>
    </r>
    <r>
      <rPr>
        <sz val="16"/>
        <rFont val="方正小标宋简体"/>
        <charset val="134"/>
      </rPr>
      <t>三</t>
    </r>
    <r>
      <rPr>
        <sz val="16"/>
        <rFont val="方正小标宋简体"/>
        <charset val="134"/>
      </rPr>
      <t>批)分配表</t>
    </r>
  </si>
  <si>
    <t>单位：人、天、元</t>
  </si>
  <si>
    <t>应下达补助资金</t>
  </si>
  <si>
    <t>备    注</t>
  </si>
  <si>
    <t>序号</t>
  </si>
  <si>
    <t>单     位</t>
  </si>
  <si>
    <t>人数</t>
  </si>
  <si>
    <t>天数</t>
  </si>
  <si>
    <t>补助  标准</t>
  </si>
  <si>
    <t>金额</t>
  </si>
  <si>
    <t>合　计</t>
  </si>
  <si>
    <t>其中：初中</t>
  </si>
  <si>
    <t>　　　小学</t>
  </si>
  <si>
    <t>石泉县城关中学</t>
  </si>
  <si>
    <t>石泉县池河中学</t>
  </si>
  <si>
    <t>石泉县第三中学</t>
  </si>
  <si>
    <t>石泉县后柳初级中学</t>
  </si>
  <si>
    <t>石泉县熨斗初级中学</t>
  </si>
  <si>
    <t>石泉县江南九年制学校</t>
  </si>
  <si>
    <t>初中部</t>
  </si>
  <si>
    <t>小学部</t>
  </si>
  <si>
    <t>石泉县饶峰九年制学校</t>
  </si>
  <si>
    <t>石泉县两河九年制学校</t>
  </si>
  <si>
    <t>石泉县喜河九年制学校</t>
  </si>
  <si>
    <t>石泉县迎丰九年制学校</t>
  </si>
  <si>
    <t>石泉县城关第一小学</t>
  </si>
  <si>
    <t>石泉县城关第二小学</t>
  </si>
  <si>
    <t>石泉县城关第三小学</t>
  </si>
  <si>
    <t>石泉县城关第四小学</t>
  </si>
  <si>
    <t>石泉县城关镇中心小学</t>
  </si>
  <si>
    <t>含村小</t>
  </si>
  <si>
    <t>石泉县城关镇银龙小学</t>
  </si>
  <si>
    <t>石泉县池河镇中心小学</t>
  </si>
  <si>
    <t>石泉县喜河镇中心小学</t>
  </si>
  <si>
    <t>石泉县熨斗镇中心小学</t>
  </si>
  <si>
    <t>石泉县后柳镇中心小学</t>
  </si>
  <si>
    <t>石泉县中池镇中心小学</t>
  </si>
  <si>
    <t>石泉县喜河镇长阳小学</t>
  </si>
  <si>
    <t>石泉县后柳镇中坝小学</t>
  </si>
  <si>
    <t>石泉县曾溪镇中心小学</t>
  </si>
  <si>
    <t>石泉县云雾山镇中心小学</t>
  </si>
  <si>
    <t>石泉县云雾山镇银桥小学</t>
  </si>
  <si>
    <t>2022年城乡义务教育补助经费（营养膳食补助第一批）分配表</t>
    <phoneticPr fontId="5" type="noConversion"/>
  </si>
  <si>
    <t>人数</t>
    <phoneticPr fontId="5" type="noConversion"/>
  </si>
  <si>
    <t>金额</t>
    <phoneticPr fontId="5" type="noConversion"/>
  </si>
  <si>
    <t>备   注</t>
    <phoneticPr fontId="5" type="noConversion"/>
  </si>
  <si>
    <t>指标来源</t>
    <phoneticPr fontId="5" type="noConversion"/>
  </si>
  <si>
    <t>陕财办教        〔2021〕202号</t>
    <phoneticPr fontId="5" type="noConversion"/>
  </si>
  <si>
    <t>中央直达资金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</si>
</sst>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name val="宋体"/>
      <charset val="134"/>
    </font>
    <font>
      <sz val="16"/>
      <name val="方正小标宋简体"/>
      <charset val="134"/>
    </font>
    <font>
      <sz val="20"/>
      <name val="黑体"/>
      <family val="3"/>
      <charset val="134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9"/>
      <name val="宋体"/>
      <charset val="134"/>
    </font>
    <font>
      <sz val="10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ont="1" applyFill="1" applyAlignment="1">
      <alignment horizontal="center" vertical="center"/>
    </xf>
    <xf numFmtId="0" fontId="0" fillId="2" borderId="0" xfId="0" applyFont="1" applyFill="1"/>
    <xf numFmtId="0" fontId="2" fillId="2" borderId="0" xfId="0" applyFont="1" applyFill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/>
    <xf numFmtId="0" fontId="3" fillId="2" borderId="1" xfId="0" applyFont="1" applyFill="1" applyBorder="1" applyAlignment="1">
      <alignment horizontal="left"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Zeros="0" workbookViewId="0">
      <selection activeCell="M17" sqref="M17"/>
    </sheetView>
  </sheetViews>
  <sheetFormatPr defaultRowHeight="14.25" x14ac:dyDescent="0.15"/>
  <cols>
    <col min="1" max="1" width="3.625" style="2" customWidth="1"/>
    <col min="2" max="2" width="22.875" style="2" customWidth="1"/>
    <col min="3" max="5" width="7.875" style="2" customWidth="1"/>
    <col min="6" max="6" width="9.125" style="2" customWidth="1"/>
    <col min="7" max="7" width="9.25" style="2" customWidth="1"/>
    <col min="8" max="16384" width="9" style="2"/>
  </cols>
  <sheetData>
    <row r="1" spans="1:7" ht="28.5" customHeight="1" x14ac:dyDescent="0.15">
      <c r="A1" s="29" t="s">
        <v>0</v>
      </c>
      <c r="B1" s="29"/>
      <c r="C1" s="29"/>
      <c r="D1" s="29"/>
      <c r="E1" s="29"/>
      <c r="F1" s="29"/>
      <c r="G1" s="29"/>
    </row>
    <row r="2" spans="1:7" ht="16.5" customHeight="1" x14ac:dyDescent="0.3">
      <c r="B2" s="3"/>
      <c r="C2" s="3"/>
      <c r="D2" s="3"/>
      <c r="E2" s="3"/>
      <c r="F2" s="30" t="s">
        <v>1</v>
      </c>
      <c r="G2" s="30"/>
    </row>
    <row r="3" spans="1:7" ht="18" customHeight="1" x14ac:dyDescent="0.15">
      <c r="A3" s="4"/>
      <c r="B3" s="5"/>
      <c r="C3" s="31" t="s">
        <v>2</v>
      </c>
      <c r="D3" s="31"/>
      <c r="E3" s="31"/>
      <c r="F3" s="31"/>
      <c r="G3" s="25" t="s">
        <v>3</v>
      </c>
    </row>
    <row r="4" spans="1:7" ht="27" customHeight="1" x14ac:dyDescent="0.15">
      <c r="A4" s="32" t="s">
        <v>4</v>
      </c>
      <c r="B4" s="6" t="s">
        <v>5</v>
      </c>
      <c r="C4" s="6" t="s">
        <v>6</v>
      </c>
      <c r="D4" s="6" t="s">
        <v>7</v>
      </c>
      <c r="E4" s="7" t="s">
        <v>8</v>
      </c>
      <c r="F4" s="6" t="s">
        <v>9</v>
      </c>
      <c r="G4" s="26"/>
    </row>
    <row r="5" spans="1:7" ht="18" customHeight="1" x14ac:dyDescent="0.15">
      <c r="A5" s="32"/>
      <c r="B5" s="6" t="s">
        <v>10</v>
      </c>
      <c r="C5" s="8">
        <f>C6+C7</f>
        <v>15684</v>
      </c>
      <c r="D5" s="8">
        <v>84</v>
      </c>
      <c r="E5" s="8">
        <v>1</v>
      </c>
      <c r="F5" s="8">
        <f>F6+F7</f>
        <v>1310000</v>
      </c>
      <c r="G5" s="6"/>
    </row>
    <row r="6" spans="1:7" ht="18" customHeight="1" x14ac:dyDescent="0.15">
      <c r="A6" s="9"/>
      <c r="B6" s="6" t="s">
        <v>11</v>
      </c>
      <c r="C6" s="8">
        <f>SUM(C8:C13,C15,C17,C19,C21)</f>
        <v>4925</v>
      </c>
      <c r="D6" s="8">
        <v>84</v>
      </c>
      <c r="E6" s="8">
        <v>1</v>
      </c>
      <c r="F6" s="8">
        <f>SUM(F8:F13,F15,F17,F19,F21)</f>
        <v>410173</v>
      </c>
      <c r="G6" s="6"/>
    </row>
    <row r="7" spans="1:7" ht="18" customHeight="1" x14ac:dyDescent="0.15">
      <c r="A7" s="9"/>
      <c r="B7" s="6" t="s">
        <v>12</v>
      </c>
      <c r="C7" s="8">
        <f>SUM(C14,C16,C18,C20,,C22:C38)</f>
        <v>10759</v>
      </c>
      <c r="D7" s="8">
        <v>84</v>
      </c>
      <c r="E7" s="8">
        <v>1</v>
      </c>
      <c r="F7" s="8">
        <f>SUM(F14,F16,F18,F20,,F22:F38)</f>
        <v>899827</v>
      </c>
      <c r="G7" s="6"/>
    </row>
    <row r="8" spans="1:7" s="1" customFormat="1" ht="18" customHeight="1" x14ac:dyDescent="0.15">
      <c r="A8" s="6">
        <v>1</v>
      </c>
      <c r="B8" s="10" t="s">
        <v>13</v>
      </c>
      <c r="C8" s="11">
        <v>1751</v>
      </c>
      <c r="D8" s="8">
        <v>83</v>
      </c>
      <c r="E8" s="8">
        <v>1</v>
      </c>
      <c r="F8" s="6">
        <f>C8*D8*E8</f>
        <v>145333</v>
      </c>
      <c r="G8" s="6"/>
    </row>
    <row r="9" spans="1:7" s="1" customFormat="1" ht="18" customHeight="1" x14ac:dyDescent="0.15">
      <c r="A9" s="6">
        <v>2</v>
      </c>
      <c r="B9" s="10" t="s">
        <v>14</v>
      </c>
      <c r="C9" s="11">
        <v>659</v>
      </c>
      <c r="D9" s="8">
        <v>83</v>
      </c>
      <c r="E9" s="8">
        <v>1</v>
      </c>
      <c r="F9" s="6">
        <f t="shared" ref="F9:F38" si="0">C9*D9*E9</f>
        <v>54697</v>
      </c>
      <c r="G9" s="6"/>
    </row>
    <row r="10" spans="1:7" s="1" customFormat="1" ht="18" customHeight="1" x14ac:dyDescent="0.15">
      <c r="A10" s="6">
        <v>3</v>
      </c>
      <c r="B10" s="10" t="s">
        <v>15</v>
      </c>
      <c r="C10" s="11">
        <v>696</v>
      </c>
      <c r="D10" s="8">
        <v>83</v>
      </c>
      <c r="E10" s="8">
        <v>1</v>
      </c>
      <c r="F10" s="6">
        <f t="shared" si="0"/>
        <v>57768</v>
      </c>
      <c r="G10" s="6"/>
    </row>
    <row r="11" spans="1:7" s="1" customFormat="1" ht="18" customHeight="1" x14ac:dyDescent="0.15">
      <c r="A11" s="6">
        <v>4</v>
      </c>
      <c r="B11" s="10" t="s">
        <v>16</v>
      </c>
      <c r="C11" s="11">
        <v>471</v>
      </c>
      <c r="D11" s="8">
        <v>83</v>
      </c>
      <c r="E11" s="8">
        <v>1</v>
      </c>
      <c r="F11" s="6">
        <f>C11*D11*E11+50</f>
        <v>39143</v>
      </c>
      <c r="G11" s="6"/>
    </row>
    <row r="12" spans="1:7" s="1" customFormat="1" ht="18" customHeight="1" x14ac:dyDescent="0.15">
      <c r="A12" s="6">
        <v>5</v>
      </c>
      <c r="B12" s="10" t="s">
        <v>17</v>
      </c>
      <c r="C12" s="11">
        <v>474</v>
      </c>
      <c r="D12" s="8">
        <v>84</v>
      </c>
      <c r="E12" s="8">
        <v>1</v>
      </c>
      <c r="F12" s="6">
        <f t="shared" si="0"/>
        <v>39816</v>
      </c>
      <c r="G12" s="6"/>
    </row>
    <row r="13" spans="1:7" s="1" customFormat="1" ht="18" customHeight="1" x14ac:dyDescent="0.15">
      <c r="A13" s="24">
        <v>6</v>
      </c>
      <c r="B13" s="27" t="s">
        <v>18</v>
      </c>
      <c r="C13" s="11">
        <v>274</v>
      </c>
      <c r="D13" s="8">
        <v>84</v>
      </c>
      <c r="E13" s="8">
        <v>1</v>
      </c>
      <c r="F13" s="6">
        <f t="shared" si="0"/>
        <v>23016</v>
      </c>
      <c r="G13" s="6" t="s">
        <v>19</v>
      </c>
    </row>
    <row r="14" spans="1:7" s="1" customFormat="1" ht="18" customHeight="1" x14ac:dyDescent="0.15">
      <c r="A14" s="24"/>
      <c r="B14" s="27"/>
      <c r="C14" s="8">
        <v>681</v>
      </c>
      <c r="D14" s="8">
        <v>84</v>
      </c>
      <c r="E14" s="8">
        <v>1</v>
      </c>
      <c r="F14" s="6">
        <f t="shared" si="0"/>
        <v>57204</v>
      </c>
      <c r="G14" s="6" t="s">
        <v>20</v>
      </c>
    </row>
    <row r="15" spans="1:7" s="1" customFormat="1" ht="18" customHeight="1" x14ac:dyDescent="0.15">
      <c r="A15" s="24">
        <v>7</v>
      </c>
      <c r="B15" s="27" t="s">
        <v>21</v>
      </c>
      <c r="C15" s="8">
        <v>176</v>
      </c>
      <c r="D15" s="8">
        <v>84</v>
      </c>
      <c r="E15" s="8">
        <v>1</v>
      </c>
      <c r="F15" s="6">
        <f t="shared" si="0"/>
        <v>14784</v>
      </c>
      <c r="G15" s="6" t="s">
        <v>19</v>
      </c>
    </row>
    <row r="16" spans="1:7" s="1" customFormat="1" ht="18" customHeight="1" x14ac:dyDescent="0.15">
      <c r="A16" s="24"/>
      <c r="B16" s="27"/>
      <c r="C16" s="8">
        <v>325</v>
      </c>
      <c r="D16" s="8">
        <v>84</v>
      </c>
      <c r="E16" s="8">
        <v>1</v>
      </c>
      <c r="F16" s="6">
        <f t="shared" si="0"/>
        <v>27300</v>
      </c>
      <c r="G16" s="6" t="s">
        <v>20</v>
      </c>
    </row>
    <row r="17" spans="1:7" s="1" customFormat="1" ht="18" customHeight="1" x14ac:dyDescent="0.15">
      <c r="A17" s="24">
        <v>8</v>
      </c>
      <c r="B17" s="27" t="s">
        <v>22</v>
      </c>
      <c r="C17" s="8">
        <v>142</v>
      </c>
      <c r="D17" s="8">
        <v>84</v>
      </c>
      <c r="E17" s="8">
        <v>1</v>
      </c>
      <c r="F17" s="6">
        <f t="shared" si="0"/>
        <v>11928</v>
      </c>
      <c r="G17" s="6" t="s">
        <v>19</v>
      </c>
    </row>
    <row r="18" spans="1:7" s="1" customFormat="1" ht="18" customHeight="1" x14ac:dyDescent="0.15">
      <c r="A18" s="24"/>
      <c r="B18" s="27"/>
      <c r="C18" s="8">
        <v>307</v>
      </c>
      <c r="D18" s="8">
        <v>84</v>
      </c>
      <c r="E18" s="8">
        <v>1</v>
      </c>
      <c r="F18" s="6">
        <f t="shared" si="0"/>
        <v>25788</v>
      </c>
      <c r="G18" s="6" t="s">
        <v>20</v>
      </c>
    </row>
    <row r="19" spans="1:7" s="1" customFormat="1" ht="18" customHeight="1" x14ac:dyDescent="0.15">
      <c r="A19" s="24">
        <v>9</v>
      </c>
      <c r="B19" s="27" t="s">
        <v>23</v>
      </c>
      <c r="C19" s="8">
        <v>142</v>
      </c>
      <c r="D19" s="8">
        <v>84</v>
      </c>
      <c r="E19" s="8">
        <v>1</v>
      </c>
      <c r="F19" s="6">
        <f t="shared" si="0"/>
        <v>11928</v>
      </c>
      <c r="G19" s="6" t="s">
        <v>19</v>
      </c>
    </row>
    <row r="20" spans="1:7" s="1" customFormat="1" ht="18" customHeight="1" x14ac:dyDescent="0.15">
      <c r="A20" s="24"/>
      <c r="B20" s="27"/>
      <c r="C20" s="8">
        <v>132</v>
      </c>
      <c r="D20" s="8">
        <v>84</v>
      </c>
      <c r="E20" s="8">
        <v>1</v>
      </c>
      <c r="F20" s="6">
        <f t="shared" si="0"/>
        <v>11088</v>
      </c>
      <c r="G20" s="6" t="s">
        <v>20</v>
      </c>
    </row>
    <row r="21" spans="1:7" s="1" customFormat="1" ht="18" customHeight="1" x14ac:dyDescent="0.15">
      <c r="A21" s="24">
        <v>10</v>
      </c>
      <c r="B21" s="28" t="s">
        <v>24</v>
      </c>
      <c r="C21" s="8">
        <v>140</v>
      </c>
      <c r="D21" s="8">
        <v>84</v>
      </c>
      <c r="E21" s="8">
        <v>1</v>
      </c>
      <c r="F21" s="6">
        <f t="shared" si="0"/>
        <v>11760</v>
      </c>
      <c r="G21" s="6" t="s">
        <v>19</v>
      </c>
    </row>
    <row r="22" spans="1:7" s="1" customFormat="1" ht="18" customHeight="1" x14ac:dyDescent="0.15">
      <c r="A22" s="24"/>
      <c r="B22" s="28"/>
      <c r="C22" s="8">
        <v>227</v>
      </c>
      <c r="D22" s="8">
        <v>84</v>
      </c>
      <c r="E22" s="8">
        <v>1</v>
      </c>
      <c r="F22" s="6">
        <f t="shared" si="0"/>
        <v>19068</v>
      </c>
      <c r="G22" s="6" t="s">
        <v>20</v>
      </c>
    </row>
    <row r="23" spans="1:7" s="1" customFormat="1" ht="18" customHeight="1" x14ac:dyDescent="0.15">
      <c r="A23" s="6">
        <v>11</v>
      </c>
      <c r="B23" s="10" t="s">
        <v>25</v>
      </c>
      <c r="C23" s="11">
        <v>2004</v>
      </c>
      <c r="D23" s="8">
        <v>83</v>
      </c>
      <c r="E23" s="8">
        <v>1</v>
      </c>
      <c r="F23" s="6">
        <f t="shared" si="0"/>
        <v>166332</v>
      </c>
      <c r="G23" s="6"/>
    </row>
    <row r="24" spans="1:7" s="1" customFormat="1" ht="18" customHeight="1" x14ac:dyDescent="0.15">
      <c r="A24" s="6">
        <v>12</v>
      </c>
      <c r="B24" s="10" t="s">
        <v>26</v>
      </c>
      <c r="C24" s="11">
        <v>1925</v>
      </c>
      <c r="D24" s="8">
        <v>83</v>
      </c>
      <c r="E24" s="8">
        <v>1</v>
      </c>
      <c r="F24" s="6">
        <f t="shared" si="0"/>
        <v>159775</v>
      </c>
      <c r="G24" s="6"/>
    </row>
    <row r="25" spans="1:7" s="1" customFormat="1" ht="18" customHeight="1" x14ac:dyDescent="0.15">
      <c r="A25" s="6">
        <v>13</v>
      </c>
      <c r="B25" s="10" t="s">
        <v>27</v>
      </c>
      <c r="C25" s="11">
        <v>438</v>
      </c>
      <c r="D25" s="8">
        <v>84</v>
      </c>
      <c r="E25" s="8">
        <v>1</v>
      </c>
      <c r="F25" s="6">
        <f t="shared" si="0"/>
        <v>36792</v>
      </c>
      <c r="G25" s="6"/>
    </row>
    <row r="26" spans="1:7" s="1" customFormat="1" ht="18" customHeight="1" x14ac:dyDescent="0.15">
      <c r="A26" s="6">
        <v>14</v>
      </c>
      <c r="B26" s="10" t="s">
        <v>28</v>
      </c>
      <c r="C26" s="11">
        <v>330</v>
      </c>
      <c r="D26" s="8">
        <v>84</v>
      </c>
      <c r="E26" s="8">
        <v>1</v>
      </c>
      <c r="F26" s="6">
        <f t="shared" si="0"/>
        <v>27720</v>
      </c>
      <c r="G26" s="6"/>
    </row>
    <row r="27" spans="1:7" s="1" customFormat="1" ht="18" customHeight="1" x14ac:dyDescent="0.15">
      <c r="A27" s="6">
        <v>15</v>
      </c>
      <c r="B27" s="10" t="s">
        <v>29</v>
      </c>
      <c r="C27" s="8">
        <v>966</v>
      </c>
      <c r="D27" s="8">
        <v>84</v>
      </c>
      <c r="E27" s="8">
        <v>1</v>
      </c>
      <c r="F27" s="6">
        <f t="shared" si="0"/>
        <v>81144</v>
      </c>
      <c r="G27" s="6" t="s">
        <v>30</v>
      </c>
    </row>
    <row r="28" spans="1:7" s="1" customFormat="1" ht="18" customHeight="1" x14ac:dyDescent="0.15">
      <c r="A28" s="6">
        <v>16</v>
      </c>
      <c r="B28" s="10" t="s">
        <v>31</v>
      </c>
      <c r="C28" s="8">
        <v>78</v>
      </c>
      <c r="D28" s="8">
        <v>84</v>
      </c>
      <c r="E28" s="8">
        <v>1</v>
      </c>
      <c r="F28" s="6">
        <f t="shared" si="0"/>
        <v>6552</v>
      </c>
      <c r="G28" s="6" t="s">
        <v>30</v>
      </c>
    </row>
    <row r="29" spans="1:7" s="1" customFormat="1" ht="18" customHeight="1" x14ac:dyDescent="0.15">
      <c r="A29" s="6">
        <v>17</v>
      </c>
      <c r="B29" s="10" t="s">
        <v>32</v>
      </c>
      <c r="C29" s="8">
        <v>1299</v>
      </c>
      <c r="D29" s="8">
        <v>84</v>
      </c>
      <c r="E29" s="8">
        <v>1</v>
      </c>
      <c r="F29" s="6">
        <f t="shared" si="0"/>
        <v>109116</v>
      </c>
      <c r="G29" s="6" t="s">
        <v>30</v>
      </c>
    </row>
    <row r="30" spans="1:7" s="1" customFormat="1" ht="18" customHeight="1" x14ac:dyDescent="0.15">
      <c r="A30" s="6">
        <v>18</v>
      </c>
      <c r="B30" s="10" t="s">
        <v>33</v>
      </c>
      <c r="C30" s="8">
        <v>229</v>
      </c>
      <c r="D30" s="8">
        <v>84</v>
      </c>
      <c r="E30" s="8">
        <v>1</v>
      </c>
      <c r="F30" s="6">
        <f t="shared" si="0"/>
        <v>19236</v>
      </c>
      <c r="G30" s="6" t="s">
        <v>30</v>
      </c>
    </row>
    <row r="31" spans="1:7" s="1" customFormat="1" ht="18" customHeight="1" x14ac:dyDescent="0.15">
      <c r="A31" s="6">
        <v>19</v>
      </c>
      <c r="B31" s="10" t="s">
        <v>34</v>
      </c>
      <c r="C31" s="8">
        <v>717</v>
      </c>
      <c r="D31" s="8">
        <v>84</v>
      </c>
      <c r="E31" s="8">
        <v>1</v>
      </c>
      <c r="F31" s="6">
        <f t="shared" si="0"/>
        <v>60228</v>
      </c>
      <c r="G31" s="6" t="s">
        <v>30</v>
      </c>
    </row>
    <row r="32" spans="1:7" s="1" customFormat="1" ht="18" customHeight="1" x14ac:dyDescent="0.15">
      <c r="A32" s="6">
        <v>20</v>
      </c>
      <c r="B32" s="10" t="s">
        <v>35</v>
      </c>
      <c r="C32" s="8">
        <v>468</v>
      </c>
      <c r="D32" s="8">
        <v>84</v>
      </c>
      <c r="E32" s="8">
        <v>1</v>
      </c>
      <c r="F32" s="6">
        <f t="shared" si="0"/>
        <v>39312</v>
      </c>
      <c r="G32" s="6" t="s">
        <v>30</v>
      </c>
    </row>
    <row r="33" spans="1:7" s="1" customFormat="1" ht="18" customHeight="1" x14ac:dyDescent="0.15">
      <c r="A33" s="6">
        <v>21</v>
      </c>
      <c r="B33" s="10" t="s">
        <v>36</v>
      </c>
      <c r="C33" s="8">
        <v>217</v>
      </c>
      <c r="D33" s="8">
        <v>84</v>
      </c>
      <c r="E33" s="8">
        <v>1</v>
      </c>
      <c r="F33" s="6">
        <f t="shared" si="0"/>
        <v>18228</v>
      </c>
      <c r="G33" s="6" t="s">
        <v>30</v>
      </c>
    </row>
    <row r="34" spans="1:7" s="1" customFormat="1" ht="18" customHeight="1" x14ac:dyDescent="0.15">
      <c r="A34" s="6">
        <v>22</v>
      </c>
      <c r="B34" s="10" t="s">
        <v>37</v>
      </c>
      <c r="C34" s="13">
        <v>86</v>
      </c>
      <c r="D34" s="8">
        <v>84</v>
      </c>
      <c r="E34" s="8">
        <v>1</v>
      </c>
      <c r="F34" s="6">
        <f t="shared" si="0"/>
        <v>7224</v>
      </c>
      <c r="G34" s="6" t="s">
        <v>30</v>
      </c>
    </row>
    <row r="35" spans="1:7" s="1" customFormat="1" ht="18" customHeight="1" x14ac:dyDescent="0.15">
      <c r="A35" s="6">
        <v>23</v>
      </c>
      <c r="B35" s="10" t="s">
        <v>38</v>
      </c>
      <c r="C35" s="13">
        <v>128</v>
      </c>
      <c r="D35" s="8">
        <v>84</v>
      </c>
      <c r="E35" s="8">
        <v>1</v>
      </c>
      <c r="F35" s="6">
        <f t="shared" si="0"/>
        <v>10752</v>
      </c>
      <c r="G35" s="6" t="s">
        <v>30</v>
      </c>
    </row>
    <row r="36" spans="1:7" s="1" customFormat="1" ht="18" customHeight="1" x14ac:dyDescent="0.15">
      <c r="A36" s="6">
        <v>24</v>
      </c>
      <c r="B36" s="10" t="s">
        <v>39</v>
      </c>
      <c r="C36" s="13">
        <v>100</v>
      </c>
      <c r="D36" s="8">
        <v>84</v>
      </c>
      <c r="E36" s="8">
        <v>1</v>
      </c>
      <c r="F36" s="6">
        <f t="shared" si="0"/>
        <v>8400</v>
      </c>
      <c r="G36" s="6" t="s">
        <v>30</v>
      </c>
    </row>
    <row r="37" spans="1:7" s="1" customFormat="1" ht="18" customHeight="1" x14ac:dyDescent="0.15">
      <c r="A37" s="6">
        <v>25</v>
      </c>
      <c r="B37" s="10" t="s">
        <v>40</v>
      </c>
      <c r="C37" s="8">
        <v>47</v>
      </c>
      <c r="D37" s="8">
        <v>84</v>
      </c>
      <c r="E37" s="8">
        <v>1</v>
      </c>
      <c r="F37" s="6">
        <f t="shared" si="0"/>
        <v>3948</v>
      </c>
      <c r="G37" s="6" t="s">
        <v>30</v>
      </c>
    </row>
    <row r="38" spans="1:7" ht="18" customHeight="1" x14ac:dyDescent="0.15">
      <c r="A38" s="6">
        <v>26</v>
      </c>
      <c r="B38" s="10" t="s">
        <v>41</v>
      </c>
      <c r="C38" s="12">
        <v>55</v>
      </c>
      <c r="D38" s="8">
        <v>84</v>
      </c>
      <c r="E38" s="8">
        <v>1</v>
      </c>
      <c r="F38" s="6">
        <f t="shared" si="0"/>
        <v>4620</v>
      </c>
      <c r="G38" s="6" t="s">
        <v>30</v>
      </c>
    </row>
  </sheetData>
  <mergeCells count="15">
    <mergeCell ref="A1:G1"/>
    <mergeCell ref="F2:G2"/>
    <mergeCell ref="C3:F3"/>
    <mergeCell ref="A4:A5"/>
    <mergeCell ref="A13:A14"/>
    <mergeCell ref="A15:A16"/>
    <mergeCell ref="G3:G4"/>
    <mergeCell ref="A17:A18"/>
    <mergeCell ref="A19:A20"/>
    <mergeCell ref="A21:A22"/>
    <mergeCell ref="B13:B14"/>
    <mergeCell ref="B15:B16"/>
    <mergeCell ref="B17:B18"/>
    <mergeCell ref="B19:B20"/>
    <mergeCell ref="B21:B22"/>
  </mergeCells>
  <phoneticPr fontId="5" type="noConversion"/>
  <printOptions horizontalCentered="1"/>
  <pageMargins left="0.70866141732283472" right="0.62992125984251968" top="0.86614173228346458" bottom="0.59055118110236227" header="0.51181102362204722" footer="0.51181102362204722"/>
  <pageSetup paperSize="9" orientation="portrait" blackAndWhite="1" horizontalDpi="300" verticalDpi="300" r:id="rId1"/>
  <headerFooter alignWithMargins="0">
    <oddHeader>&amp;L附件：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showZeros="0" tabSelected="1" workbookViewId="0">
      <pane xSplit="3" ySplit="6" topLeftCell="D22" activePane="bottomRight" state="frozen"/>
      <selection pane="topRight" activeCell="D1" sqref="D1"/>
      <selection pane="bottomLeft" activeCell="A7" sqref="A7"/>
      <selection pane="bottomRight" activeCell="H17" sqref="H17"/>
    </sheetView>
  </sheetViews>
  <sheetFormatPr defaultRowHeight="14.25" x14ac:dyDescent="0.15"/>
  <cols>
    <col min="1" max="1" width="3.625" style="2" customWidth="1"/>
    <col min="2" max="2" width="23.875" style="2" customWidth="1"/>
    <col min="3" max="5" width="10.75" style="2" customWidth="1"/>
    <col min="6" max="6" width="15" style="2" customWidth="1"/>
    <col min="7" max="16384" width="9" style="2"/>
  </cols>
  <sheetData>
    <row r="1" spans="1:6" ht="34.5" customHeight="1" x14ac:dyDescent="0.15">
      <c r="A1" s="33" t="s">
        <v>42</v>
      </c>
      <c r="B1" s="33"/>
      <c r="C1" s="33"/>
      <c r="D1" s="33"/>
      <c r="E1" s="33"/>
      <c r="F1" s="33"/>
    </row>
    <row r="2" spans="1:6" ht="16.5" customHeight="1" x14ac:dyDescent="0.3">
      <c r="B2" s="3"/>
      <c r="C2" s="3"/>
      <c r="D2" s="34" t="s">
        <v>1</v>
      </c>
      <c r="E2" s="34"/>
      <c r="F2" s="34"/>
    </row>
    <row r="3" spans="1:6" ht="26.25" customHeight="1" x14ac:dyDescent="0.15">
      <c r="A3" s="32" t="s">
        <v>4</v>
      </c>
      <c r="B3" s="17" t="s">
        <v>5</v>
      </c>
      <c r="C3" s="18" t="s">
        <v>43</v>
      </c>
      <c r="D3" s="20" t="s">
        <v>44</v>
      </c>
      <c r="E3" s="19" t="s">
        <v>45</v>
      </c>
      <c r="F3" s="23" t="s">
        <v>46</v>
      </c>
    </row>
    <row r="4" spans="1:6" ht="24.75" customHeight="1" x14ac:dyDescent="0.15">
      <c r="A4" s="32"/>
      <c r="B4" s="17" t="s">
        <v>10</v>
      </c>
      <c r="C4" s="8">
        <f>C5+C6</f>
        <v>15684</v>
      </c>
      <c r="D4" s="8">
        <f>D5+D6</f>
        <v>9730000</v>
      </c>
      <c r="E4" s="18"/>
      <c r="F4" s="35" t="s">
        <v>47</v>
      </c>
    </row>
    <row r="5" spans="1:6" ht="18" customHeight="1" x14ac:dyDescent="0.15">
      <c r="A5" s="9"/>
      <c r="B5" s="6" t="s">
        <v>11</v>
      </c>
      <c r="C5" s="8">
        <f>SUM(C7:C12,C14,C16,C18,C20)</f>
        <v>4925</v>
      </c>
      <c r="D5" s="8">
        <f>SUM(D7:D12,D14,D16,D18,D20)</f>
        <v>3055620</v>
      </c>
      <c r="E5" s="6"/>
      <c r="F5" s="36"/>
    </row>
    <row r="6" spans="1:6" ht="18" customHeight="1" x14ac:dyDescent="0.15">
      <c r="A6" s="9"/>
      <c r="B6" s="6" t="s">
        <v>12</v>
      </c>
      <c r="C6" s="8">
        <f>SUM(C13,C15,C17,C19,,C21:C37)</f>
        <v>10759</v>
      </c>
      <c r="D6" s="8">
        <f>SUM(D13,D15,D17,D19,,D21:D37)</f>
        <v>6674380</v>
      </c>
      <c r="E6" s="6"/>
      <c r="F6" s="37"/>
    </row>
    <row r="7" spans="1:6" s="1" customFormat="1" ht="18" customHeight="1" x14ac:dyDescent="0.15">
      <c r="A7" s="16">
        <v>1</v>
      </c>
      <c r="B7" s="15" t="s">
        <v>13</v>
      </c>
      <c r="C7" s="11">
        <v>1751</v>
      </c>
      <c r="D7" s="16">
        <f>C7*5*124</f>
        <v>1085620</v>
      </c>
      <c r="E7" s="6"/>
      <c r="F7" s="21" t="s">
        <v>48</v>
      </c>
    </row>
    <row r="8" spans="1:6" s="1" customFormat="1" ht="18" customHeight="1" x14ac:dyDescent="0.15">
      <c r="A8" s="16">
        <v>2</v>
      </c>
      <c r="B8" s="15" t="s">
        <v>14</v>
      </c>
      <c r="C8" s="11">
        <v>659</v>
      </c>
      <c r="D8" s="22">
        <f t="shared" ref="D8:D37" si="0">C8*5*124</f>
        <v>408580</v>
      </c>
      <c r="E8" s="6"/>
      <c r="F8" s="21" t="s">
        <v>48</v>
      </c>
    </row>
    <row r="9" spans="1:6" s="1" customFormat="1" ht="18" customHeight="1" x14ac:dyDescent="0.15">
      <c r="A9" s="17">
        <v>3</v>
      </c>
      <c r="B9" s="15" t="s">
        <v>15</v>
      </c>
      <c r="C9" s="11">
        <v>696</v>
      </c>
      <c r="D9" s="22">
        <f t="shared" si="0"/>
        <v>431520</v>
      </c>
      <c r="E9" s="6"/>
      <c r="F9" s="21" t="s">
        <v>48</v>
      </c>
    </row>
    <row r="10" spans="1:6" s="1" customFormat="1" ht="18" customHeight="1" x14ac:dyDescent="0.15">
      <c r="A10" s="17">
        <v>4</v>
      </c>
      <c r="B10" s="15" t="s">
        <v>16</v>
      </c>
      <c r="C10" s="11">
        <v>471</v>
      </c>
      <c r="D10" s="22">
        <f t="shared" si="0"/>
        <v>292020</v>
      </c>
      <c r="E10" s="6"/>
      <c r="F10" s="21" t="s">
        <v>48</v>
      </c>
    </row>
    <row r="11" spans="1:6" s="1" customFormat="1" ht="18" customHeight="1" x14ac:dyDescent="0.15">
      <c r="A11" s="17">
        <v>5</v>
      </c>
      <c r="B11" s="15" t="s">
        <v>17</v>
      </c>
      <c r="C11" s="11">
        <v>474</v>
      </c>
      <c r="D11" s="22">
        <f t="shared" si="0"/>
        <v>293880</v>
      </c>
      <c r="E11" s="6"/>
      <c r="F11" s="21" t="s">
        <v>48</v>
      </c>
    </row>
    <row r="12" spans="1:6" s="1" customFormat="1" ht="18" customHeight="1" x14ac:dyDescent="0.15">
      <c r="A12" s="24">
        <v>6</v>
      </c>
      <c r="B12" s="27" t="s">
        <v>18</v>
      </c>
      <c r="C12" s="11">
        <v>274</v>
      </c>
      <c r="D12" s="22">
        <f>C12*5*124</f>
        <v>169880</v>
      </c>
      <c r="E12" s="6" t="s">
        <v>19</v>
      </c>
      <c r="F12" s="21" t="s">
        <v>48</v>
      </c>
    </row>
    <row r="13" spans="1:6" s="1" customFormat="1" ht="18" customHeight="1" x14ac:dyDescent="0.15">
      <c r="A13" s="24"/>
      <c r="B13" s="27"/>
      <c r="C13" s="8">
        <v>681</v>
      </c>
      <c r="D13" s="22">
        <f t="shared" si="0"/>
        <v>422220</v>
      </c>
      <c r="E13" s="6" t="s">
        <v>20</v>
      </c>
      <c r="F13" s="21" t="s">
        <v>48</v>
      </c>
    </row>
    <row r="14" spans="1:6" s="1" customFormat="1" ht="18" customHeight="1" x14ac:dyDescent="0.15">
      <c r="A14" s="24">
        <v>7</v>
      </c>
      <c r="B14" s="27" t="s">
        <v>21</v>
      </c>
      <c r="C14" s="8">
        <v>176</v>
      </c>
      <c r="D14" s="22">
        <f t="shared" si="0"/>
        <v>109120</v>
      </c>
      <c r="E14" s="6" t="s">
        <v>19</v>
      </c>
      <c r="F14" s="21" t="s">
        <v>48</v>
      </c>
    </row>
    <row r="15" spans="1:6" s="1" customFormat="1" ht="18" customHeight="1" x14ac:dyDescent="0.15">
      <c r="A15" s="24"/>
      <c r="B15" s="27"/>
      <c r="C15" s="8">
        <v>325</v>
      </c>
      <c r="D15" s="22">
        <f t="shared" si="0"/>
        <v>201500</v>
      </c>
      <c r="E15" s="6" t="s">
        <v>20</v>
      </c>
      <c r="F15" s="21" t="s">
        <v>48</v>
      </c>
    </row>
    <row r="16" spans="1:6" s="1" customFormat="1" ht="18" customHeight="1" x14ac:dyDescent="0.15">
      <c r="A16" s="24">
        <v>8</v>
      </c>
      <c r="B16" s="27" t="s">
        <v>22</v>
      </c>
      <c r="C16" s="8">
        <v>142</v>
      </c>
      <c r="D16" s="38">
        <f t="shared" ref="D16:D21" si="1">C16*5*125</f>
        <v>88750</v>
      </c>
      <c r="E16" s="6" t="s">
        <v>19</v>
      </c>
      <c r="F16" s="21" t="s">
        <v>48</v>
      </c>
    </row>
    <row r="17" spans="1:6" s="1" customFormat="1" ht="18" customHeight="1" x14ac:dyDescent="0.15">
      <c r="A17" s="24"/>
      <c r="B17" s="27"/>
      <c r="C17" s="8">
        <v>307</v>
      </c>
      <c r="D17" s="38">
        <f t="shared" si="1"/>
        <v>191875</v>
      </c>
      <c r="E17" s="6" t="s">
        <v>20</v>
      </c>
      <c r="F17" s="21" t="s">
        <v>48</v>
      </c>
    </row>
    <row r="18" spans="1:6" s="1" customFormat="1" ht="18" customHeight="1" x14ac:dyDescent="0.15">
      <c r="A18" s="24">
        <v>9</v>
      </c>
      <c r="B18" s="27" t="s">
        <v>23</v>
      </c>
      <c r="C18" s="8">
        <v>142</v>
      </c>
      <c r="D18" s="38">
        <f t="shared" si="1"/>
        <v>88750</v>
      </c>
      <c r="E18" s="6" t="s">
        <v>19</v>
      </c>
      <c r="F18" s="21" t="s">
        <v>48</v>
      </c>
    </row>
    <row r="19" spans="1:6" s="1" customFormat="1" ht="18" customHeight="1" x14ac:dyDescent="0.15">
      <c r="A19" s="24"/>
      <c r="B19" s="27"/>
      <c r="C19" s="8">
        <v>132</v>
      </c>
      <c r="D19" s="38">
        <f t="shared" si="1"/>
        <v>82500</v>
      </c>
      <c r="E19" s="6" t="s">
        <v>20</v>
      </c>
      <c r="F19" s="21" t="s">
        <v>48</v>
      </c>
    </row>
    <row r="20" spans="1:6" s="1" customFormat="1" ht="18" customHeight="1" x14ac:dyDescent="0.15">
      <c r="A20" s="24">
        <v>10</v>
      </c>
      <c r="B20" s="28" t="s">
        <v>24</v>
      </c>
      <c r="C20" s="8">
        <v>140</v>
      </c>
      <c r="D20" s="38">
        <f t="shared" si="1"/>
        <v>87500</v>
      </c>
      <c r="E20" s="6" t="s">
        <v>19</v>
      </c>
      <c r="F20" s="21" t="s">
        <v>48</v>
      </c>
    </row>
    <row r="21" spans="1:6" s="1" customFormat="1" ht="18" customHeight="1" x14ac:dyDescent="0.15">
      <c r="A21" s="24"/>
      <c r="B21" s="28"/>
      <c r="C21" s="8">
        <v>227</v>
      </c>
      <c r="D21" s="38">
        <f t="shared" si="1"/>
        <v>141875</v>
      </c>
      <c r="E21" s="6" t="s">
        <v>20</v>
      </c>
      <c r="F21" s="21" t="s">
        <v>48</v>
      </c>
    </row>
    <row r="22" spans="1:6" s="1" customFormat="1" ht="18" customHeight="1" x14ac:dyDescent="0.15">
      <c r="A22" s="16">
        <v>11</v>
      </c>
      <c r="B22" s="15" t="s">
        <v>25</v>
      </c>
      <c r="C22" s="11">
        <v>2004</v>
      </c>
      <c r="D22" s="22">
        <f t="shared" si="0"/>
        <v>1242480</v>
      </c>
      <c r="E22" s="6"/>
      <c r="F22" s="21" t="s">
        <v>48</v>
      </c>
    </row>
    <row r="23" spans="1:6" s="1" customFormat="1" ht="18" customHeight="1" x14ac:dyDescent="0.15">
      <c r="A23" s="16">
        <v>12</v>
      </c>
      <c r="B23" s="15" t="s">
        <v>26</v>
      </c>
      <c r="C23" s="11">
        <v>1925</v>
      </c>
      <c r="D23" s="22">
        <f t="shared" si="0"/>
        <v>1193500</v>
      </c>
      <c r="E23" s="6"/>
      <c r="F23" s="21" t="s">
        <v>48</v>
      </c>
    </row>
    <row r="24" spans="1:6" s="1" customFormat="1" ht="18" customHeight="1" x14ac:dyDescent="0.15">
      <c r="A24" s="17">
        <v>13</v>
      </c>
      <c r="B24" s="15" t="s">
        <v>27</v>
      </c>
      <c r="C24" s="11">
        <v>438</v>
      </c>
      <c r="D24" s="22">
        <f t="shared" si="0"/>
        <v>271560</v>
      </c>
      <c r="E24" s="6"/>
      <c r="F24" s="21" t="s">
        <v>48</v>
      </c>
    </row>
    <row r="25" spans="1:6" s="1" customFormat="1" ht="18" customHeight="1" x14ac:dyDescent="0.15">
      <c r="A25" s="17">
        <v>14</v>
      </c>
      <c r="B25" s="15" t="s">
        <v>28</v>
      </c>
      <c r="C25" s="11">
        <v>330</v>
      </c>
      <c r="D25" s="22">
        <f>C25*5*124</f>
        <v>204600</v>
      </c>
      <c r="E25" s="6"/>
      <c r="F25" s="21" t="s">
        <v>48</v>
      </c>
    </row>
    <row r="26" spans="1:6" s="1" customFormat="1" ht="18" customHeight="1" x14ac:dyDescent="0.15">
      <c r="A26" s="17">
        <v>15</v>
      </c>
      <c r="B26" s="15" t="s">
        <v>29</v>
      </c>
      <c r="C26" s="8">
        <v>966</v>
      </c>
      <c r="D26" s="22">
        <f t="shared" si="0"/>
        <v>598920</v>
      </c>
      <c r="E26" s="6" t="s">
        <v>30</v>
      </c>
      <c r="F26" s="21" t="s">
        <v>48</v>
      </c>
    </row>
    <row r="27" spans="1:6" s="1" customFormat="1" ht="18" customHeight="1" x14ac:dyDescent="0.15">
      <c r="A27" s="17">
        <v>16</v>
      </c>
      <c r="B27" s="15" t="s">
        <v>31</v>
      </c>
      <c r="C27" s="8">
        <v>78</v>
      </c>
      <c r="D27" s="22">
        <f t="shared" si="0"/>
        <v>48360</v>
      </c>
      <c r="E27" s="6" t="s">
        <v>30</v>
      </c>
      <c r="F27" s="21" t="s">
        <v>48</v>
      </c>
    </row>
    <row r="28" spans="1:6" s="1" customFormat="1" ht="18" customHeight="1" x14ac:dyDescent="0.15">
      <c r="A28" s="17">
        <v>17</v>
      </c>
      <c r="B28" s="15" t="s">
        <v>32</v>
      </c>
      <c r="C28" s="8">
        <v>1299</v>
      </c>
      <c r="D28" s="22">
        <f t="shared" si="0"/>
        <v>805380</v>
      </c>
      <c r="E28" s="6" t="s">
        <v>30</v>
      </c>
      <c r="F28" s="21" t="s">
        <v>48</v>
      </c>
    </row>
    <row r="29" spans="1:6" s="1" customFormat="1" ht="18" customHeight="1" x14ac:dyDescent="0.15">
      <c r="A29" s="17">
        <v>18</v>
      </c>
      <c r="B29" s="15" t="s">
        <v>33</v>
      </c>
      <c r="C29" s="8">
        <v>229</v>
      </c>
      <c r="D29" s="22">
        <f t="shared" si="0"/>
        <v>141980</v>
      </c>
      <c r="E29" s="6" t="s">
        <v>30</v>
      </c>
      <c r="F29" s="21" t="s">
        <v>48</v>
      </c>
    </row>
    <row r="30" spans="1:6" s="1" customFormat="1" ht="18" customHeight="1" x14ac:dyDescent="0.15">
      <c r="A30" s="17">
        <v>19</v>
      </c>
      <c r="B30" s="15" t="s">
        <v>34</v>
      </c>
      <c r="C30" s="8">
        <v>717</v>
      </c>
      <c r="D30" s="22">
        <f t="shared" si="0"/>
        <v>444540</v>
      </c>
      <c r="E30" s="6" t="s">
        <v>30</v>
      </c>
      <c r="F30" s="21" t="s">
        <v>48</v>
      </c>
    </row>
    <row r="31" spans="1:6" s="1" customFormat="1" ht="18" customHeight="1" x14ac:dyDescent="0.15">
      <c r="A31" s="17">
        <v>20</v>
      </c>
      <c r="B31" s="15" t="s">
        <v>35</v>
      </c>
      <c r="C31" s="8">
        <v>468</v>
      </c>
      <c r="D31" s="22">
        <f t="shared" si="0"/>
        <v>290160</v>
      </c>
      <c r="E31" s="6" t="s">
        <v>30</v>
      </c>
      <c r="F31" s="21" t="s">
        <v>48</v>
      </c>
    </row>
    <row r="32" spans="1:6" s="1" customFormat="1" ht="18" customHeight="1" x14ac:dyDescent="0.15">
      <c r="A32" s="17">
        <v>21</v>
      </c>
      <c r="B32" s="15" t="s">
        <v>36</v>
      </c>
      <c r="C32" s="8">
        <v>217</v>
      </c>
      <c r="D32" s="22">
        <f t="shared" si="0"/>
        <v>134540</v>
      </c>
      <c r="E32" s="6" t="s">
        <v>30</v>
      </c>
      <c r="F32" s="21" t="s">
        <v>48</v>
      </c>
    </row>
    <row r="33" spans="1:6" s="1" customFormat="1" ht="18" customHeight="1" x14ac:dyDescent="0.15">
      <c r="A33" s="17">
        <v>22</v>
      </c>
      <c r="B33" s="15" t="s">
        <v>37</v>
      </c>
      <c r="C33" s="14">
        <v>86</v>
      </c>
      <c r="D33" s="22">
        <f t="shared" si="0"/>
        <v>53320</v>
      </c>
      <c r="E33" s="6" t="s">
        <v>30</v>
      </c>
      <c r="F33" s="21" t="s">
        <v>48</v>
      </c>
    </row>
    <row r="34" spans="1:6" s="1" customFormat="1" ht="18" customHeight="1" x14ac:dyDescent="0.15">
      <c r="A34" s="17">
        <v>23</v>
      </c>
      <c r="B34" s="15" t="s">
        <v>38</v>
      </c>
      <c r="C34" s="14">
        <v>128</v>
      </c>
      <c r="D34" s="22">
        <f t="shared" si="0"/>
        <v>79360</v>
      </c>
      <c r="E34" s="6" t="s">
        <v>30</v>
      </c>
      <c r="F34" s="21" t="s">
        <v>48</v>
      </c>
    </row>
    <row r="35" spans="1:6" s="1" customFormat="1" ht="18" customHeight="1" x14ac:dyDescent="0.15">
      <c r="A35" s="17">
        <v>24</v>
      </c>
      <c r="B35" s="15" t="s">
        <v>39</v>
      </c>
      <c r="C35" s="14">
        <v>100</v>
      </c>
      <c r="D35" s="22">
        <f t="shared" si="0"/>
        <v>62000</v>
      </c>
      <c r="E35" s="6" t="s">
        <v>30</v>
      </c>
      <c r="F35" s="21" t="s">
        <v>48</v>
      </c>
    </row>
    <row r="36" spans="1:6" s="1" customFormat="1" ht="18" customHeight="1" x14ac:dyDescent="0.15">
      <c r="A36" s="17">
        <v>25</v>
      </c>
      <c r="B36" s="15" t="s">
        <v>40</v>
      </c>
      <c r="C36" s="8">
        <v>47</v>
      </c>
      <c r="D36" s="22">
        <f>C36*5*126</f>
        <v>29610</v>
      </c>
      <c r="E36" s="6" t="s">
        <v>30</v>
      </c>
      <c r="F36" s="21" t="s">
        <v>48</v>
      </c>
    </row>
    <row r="37" spans="1:6" ht="18" customHeight="1" x14ac:dyDescent="0.15">
      <c r="A37" s="17">
        <v>26</v>
      </c>
      <c r="B37" s="15" t="s">
        <v>41</v>
      </c>
      <c r="C37" s="14">
        <v>55</v>
      </c>
      <c r="D37" s="22">
        <f t="shared" si="0"/>
        <v>34100</v>
      </c>
      <c r="E37" s="6" t="s">
        <v>30</v>
      </c>
      <c r="F37" s="21" t="s">
        <v>48</v>
      </c>
    </row>
  </sheetData>
  <autoFilter ref="A4:F4"/>
  <mergeCells count="14">
    <mergeCell ref="A12:A13"/>
    <mergeCell ref="B12:B13"/>
    <mergeCell ref="A3:A4"/>
    <mergeCell ref="A1:F1"/>
    <mergeCell ref="D2:F2"/>
    <mergeCell ref="F4:F6"/>
    <mergeCell ref="A20:A21"/>
    <mergeCell ref="B20:B21"/>
    <mergeCell ref="A14:A15"/>
    <mergeCell ref="B14:B15"/>
    <mergeCell ref="A16:A17"/>
    <mergeCell ref="B16:B17"/>
    <mergeCell ref="A18:A19"/>
    <mergeCell ref="B18:B19"/>
  </mergeCells>
  <phoneticPr fontId="5" type="noConversion"/>
  <printOptions horizontalCentered="1"/>
  <pageMargins left="0.70866141732283472" right="0.62992125984251968" top="0.86614173228346458" bottom="0.59055118110236227" header="0.51181102362204722" footer="0.51181102362204722"/>
  <pageSetup paperSize="9" orientation="portrait" blackAndWhite="1" horizontalDpi="300" verticalDpi="300" r:id="rId1"/>
  <headerFooter alignWithMargins="0">
    <oddHeader>&amp;L附件：</oddHeader>
  </headerFooter>
  <ignoredErrors>
    <ignoredError sqref="D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分配表</vt:lpstr>
      <vt:lpstr>修改表</vt:lpstr>
      <vt:lpstr>分配表!Print_Titles</vt:lpstr>
      <vt:lpstr>修改表!Print_Titles</vt:lpstr>
    </vt:vector>
  </TitlesOfParts>
  <Company>石泉县财政局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TMY</cp:lastModifiedBy>
  <cp:lastPrinted>2022-02-18T01:57:21Z</cp:lastPrinted>
  <dcterms:created xsi:type="dcterms:W3CDTF">2012-04-25T00:46:14Z</dcterms:created>
  <dcterms:modified xsi:type="dcterms:W3CDTF">2022-02-19T08:52:08Z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C01F5CC23E744A36BBD0F97C272C128D</vt:lpwstr>
  </property>
  <property fmtid="{D5CDD505-2E9C-101B-9397-08002B2CF9AE}" pid="3" name="KSOProductBuildVer">
    <vt:lpwstr>2052-11.8.6.8810</vt:lpwstr>
  </property>
</Properties>
</file>