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760" windowHeight="9300" firstSheet="1" activeTab="2"/>
  </bookViews>
  <sheets>
    <sheet name="汇总表" sheetId="1" r:id="rId1"/>
    <sheet name="2019年财政整合" sheetId="5" r:id="rId2"/>
    <sheet name="2020年财政整合" sheetId="2" r:id="rId3"/>
  </sheets>
  <definedNames>
    <definedName name="_xlnm._FilterDatabase" localSheetId="2" hidden="1">'2020年财政整合'!$I$8:$J$9</definedName>
    <definedName name="_xlnm.Print_Titles" localSheetId="0">汇总表!$3:$3</definedName>
    <definedName name="_xlnm.Print_Titles" localSheetId="2">'2020年财政整合'!$3:$4</definedName>
  </definedNames>
  <calcPr calcId="144525"/>
</workbook>
</file>

<file path=xl/sharedStrings.xml><?xml version="1.0" encoding="utf-8"?>
<sst xmlns="http://schemas.openxmlformats.org/spreadsheetml/2006/main" count="255" uniqueCount="145">
  <si>
    <t>附件1</t>
  </si>
  <si>
    <t>2020年第四批脱贫攻坚基础设施项目验收汇总表</t>
  </si>
  <si>
    <t>序号</t>
  </si>
  <si>
    <t>项目名称</t>
  </si>
  <si>
    <t>项目个数</t>
  </si>
  <si>
    <t>计划规模                （公里、座、处）</t>
  </si>
  <si>
    <t>计划资金 （万元）</t>
  </si>
  <si>
    <t>核定规模               （公里、座、处）</t>
  </si>
  <si>
    <t>核定金额 （万元）</t>
  </si>
  <si>
    <t>备注</t>
  </si>
  <si>
    <t>合   计</t>
  </si>
  <si>
    <t>一</t>
  </si>
  <si>
    <t>2019年财政整合基础设施项目</t>
  </si>
  <si>
    <t>高标准农田</t>
  </si>
  <si>
    <t>二</t>
  </si>
  <si>
    <t>2020年财政整合基础设施项目</t>
  </si>
  <si>
    <t>道路硬化</t>
  </si>
  <si>
    <t>便民桥</t>
  </si>
  <si>
    <t>生命防护工程</t>
  </si>
  <si>
    <t>水毁工程</t>
  </si>
  <si>
    <t>附件2</t>
  </si>
  <si>
    <t>2019年脱贫攻坚财政整合基础设施项目验收明细表</t>
  </si>
  <si>
    <t>计划文件</t>
  </si>
  <si>
    <t>计划规模
（处）</t>
  </si>
  <si>
    <t>计划资金 
（万元）</t>
  </si>
  <si>
    <t>验收格次</t>
  </si>
  <si>
    <t>核定规模
（处）</t>
  </si>
  <si>
    <t>核定资金
 （万元）</t>
  </si>
  <si>
    <t>合格</t>
  </si>
  <si>
    <t>不合格</t>
  </si>
  <si>
    <t>农业农村局</t>
  </si>
  <si>
    <t>中池镇高标准农田建设</t>
  </si>
  <si>
    <t>石发改发
〔2019〕444号</t>
  </si>
  <si>
    <t>5个村建设高标准农田面积1万亩。其中筷子铺村600亩，西沙河村2300亩，民主村2700亩，东沙河村1900亩，军民村2500亩。项目主要工程量：1、灌溉与排水工程。新建溢流坝 12 座，塘坝 2 座，50 方蓄水池 4 座；灌溉矩形混凝土渠道7410.87m；2、田间道路36条；3、新修浆砌石河1011.02m沿河道路另加临河道路2177.09m；农田林网防护林18亩栽植苗木6500株。4、改良土壤300亩。</t>
  </si>
  <si>
    <t>D30U型灌溉渠道4530米，D40渠道1210米，拦河坝27座，分水闸门60扇，分水闸32座，堰塘修复1座，农桥10座，低压电力改造3760米，渡槽4座，涵洞5座，穿路涵管650米，产业路硬化13644.12米，泥结石路5690米，蓄水池1座，DN200PE管道60米，DN90PE管道85米，土壤改良1560亩，土地平整120亩，防护林2500株，示范种植100亩。</t>
  </si>
  <si>
    <t>项目标段为为五、六、七、八</t>
  </si>
  <si>
    <t>两河镇高标准农田建设</t>
  </si>
  <si>
    <t>3个村建设高标准农田0.11万亩。其中中心村500亩，金盆村，艾心村600亩。项目主要工程量：1、排水堰4条，D30U预制砼灌溉渠长100m，D30U预制砼排水渠50m；2、土壤改良500亩。</t>
  </si>
  <si>
    <t>项目标段为九、十</t>
  </si>
  <si>
    <t>饶峰镇高标准农田建设</t>
  </si>
  <si>
    <t>10个村建设高标准农田面积1.14万亩。其中饶峰村900亩，金星村1300亩，齐心村1000亩，大湾村1200亩，蒲溪村300亩，新场村1700亩，三合村1500亩，三岔河村1400亩，新华村500亩，新场村1700亩。项目主要工程量：1、土质改良2126亩，新场村2块270亩，胜利村2块736亩，新华村2块373亩，三合村3块473亩，金星村1块274亩；2、土地平整1块，面积共59亩，其中新场村59亩；3、15m拦河坝10座，其中齐心村2座，新场村3座，金星村2座，三岔河村3座；4、量水堰3座，分别位于齐心村、中心村、金星村；5、D30U预制砼灌溉渠长23622m，D30U预制砼排水渠6943m；排水洪2条，长302m；D30渠道修复长度2993m；农用桥8座；混凝土路4857m，泥结石路31953m。</t>
  </si>
  <si>
    <t>项目标段为一、二、三</t>
  </si>
  <si>
    <t>第四标段：牛羊河村、光明村：2个村建设高标准农田面积3100亩，牛羊河村1800亩，光明村1300亩。项目主要工程两：1、土质改良31126亩，牛羊河村31126亩；2、光明村村土地平整1块，面积共186亩；3、牛羊河村15m拦河坝4座。</t>
  </si>
  <si>
    <t>第四标段暂未验收</t>
  </si>
  <si>
    <t>附件3</t>
  </si>
  <si>
    <t>2020年脱贫攻坚财政整合基础设施项目验收明细表</t>
  </si>
  <si>
    <t>计划规模
（公里、座、处、m³）</t>
  </si>
  <si>
    <t>核定规模
（公里、座、处、m³）</t>
  </si>
  <si>
    <t>合计</t>
  </si>
  <si>
    <t>池河镇</t>
  </si>
  <si>
    <t>池河镇五爱村道路硬化</t>
  </si>
  <si>
    <t>石发改发
〔2019〕518号</t>
  </si>
  <si>
    <t>交通局实施</t>
  </si>
  <si>
    <t>池河镇合心村道路硬化</t>
  </si>
  <si>
    <t>两河镇</t>
  </si>
  <si>
    <t>中心村二组桥梁引线</t>
  </si>
  <si>
    <t>中心村村委会至罗从华门前产业路硬化</t>
  </si>
  <si>
    <t>石发改发
〔2020〕68号</t>
  </si>
  <si>
    <t>双营村二组</t>
  </si>
  <si>
    <t>石发改发
〔2020〕251号</t>
  </si>
  <si>
    <t>合一村四组</t>
  </si>
  <si>
    <t>后柳镇</t>
  </si>
  <si>
    <t>柏桥村三组</t>
  </si>
  <si>
    <t>石发改发
〔2019〕518号
石发改发
〔2020〕49号</t>
  </si>
  <si>
    <t>喜河镇</t>
  </si>
  <si>
    <t>长顺村五组</t>
  </si>
  <si>
    <t>三</t>
  </si>
  <si>
    <t>中心村</t>
  </si>
  <si>
    <t>金盆村210国道至席家坝电站</t>
  </si>
  <si>
    <t>中心村子午银滩至罗从华门前</t>
  </si>
  <si>
    <t>四</t>
  </si>
  <si>
    <t>五爱村3、10组</t>
  </si>
  <si>
    <t>石发改发
〔2020〕424号</t>
  </si>
  <si>
    <t>修复路基缺口220m³</t>
  </si>
  <si>
    <t>浆砌石237.2m³</t>
  </si>
  <si>
    <t>新兴村六组</t>
  </si>
  <si>
    <t>修复路基缺口100m³</t>
  </si>
  <si>
    <t>浆砌石134.4m³</t>
  </si>
  <si>
    <t>新兴村晏沟</t>
  </si>
  <si>
    <t>修复路基缺口300m³</t>
  </si>
  <si>
    <t>浆砌石179.55m³</t>
  </si>
  <si>
    <t>合一村广东湾</t>
  </si>
  <si>
    <t>修复路基缺口140m³</t>
  </si>
  <si>
    <t>浆砌石140.34m³</t>
  </si>
  <si>
    <t>柏安村碾盘猪场</t>
  </si>
  <si>
    <r>
      <rPr>
        <sz val="10"/>
        <rFont val="宋体"/>
        <charset val="134"/>
      </rPr>
      <t>修复路面破损80</t>
    </r>
    <r>
      <rPr>
        <sz val="10"/>
        <rFont val="SimSun"/>
        <charset val="134"/>
      </rPr>
      <t>㎡</t>
    </r>
    <r>
      <rPr>
        <sz val="10"/>
        <rFont val="宋体"/>
        <charset val="134"/>
      </rPr>
      <t>，路基缺口100m³</t>
    </r>
  </si>
  <si>
    <t>明星村十组</t>
  </si>
  <si>
    <t>修复路基缺口850m³</t>
  </si>
  <si>
    <t>浆砌石925.239m³</t>
  </si>
  <si>
    <t>力建村五、六、七组</t>
  </si>
  <si>
    <t>修复路基缺口1200m³</t>
  </si>
  <si>
    <t>浆砌石1153.5m³</t>
  </si>
  <si>
    <t>五爱村三组</t>
  </si>
  <si>
    <t>石发改发
〔2020〕423号</t>
  </si>
  <si>
    <t>建M7.5浆砌石挡墙1处300m，混凝土基础处理471m³，M7.5浆砌石挡墙2145m³，土方开挖13391m³</t>
  </si>
  <si>
    <t>建M7.5浆砌石挡墙1处300m，M7.5浆砌石挡墙4291.32m³，土方开挖2678.2m³</t>
  </si>
  <si>
    <t>五爱村五组</t>
  </si>
  <si>
    <t>建M7.5浆砌石挡墙1处500m，混凝土基础881.33m³，浆砌石挡墙2382.9m³，土方开挖2375.35m³</t>
  </si>
  <si>
    <t>建M7.5浆砌石挡墙1处500m，混凝土基础881.33m³，浆砌石挡墙4765.9m³</t>
  </si>
  <si>
    <t>合心村二组</t>
  </si>
  <si>
    <t>建M7.5浆砌石挡墙1处200m，混凝土基础476.51m³，浆砌石挡墙1723.96m³，土方开挖1282.23m³</t>
  </si>
  <si>
    <t>混凝土基础476.51m³，浆砌石挡墙3447.92m³</t>
  </si>
  <si>
    <t>兴坪村三组</t>
  </si>
  <si>
    <t>修复路基缺口360m³</t>
  </si>
  <si>
    <t>修复路基缺口282.74m³</t>
  </si>
  <si>
    <t>高原村七组</t>
  </si>
  <si>
    <t>修复路基缺口255.53m³</t>
  </si>
  <si>
    <t>高原村九组</t>
  </si>
  <si>
    <t>修复路基缺口400m³</t>
  </si>
  <si>
    <t>修复路基缺口389.42m³</t>
  </si>
  <si>
    <t>火地沟村五组</t>
  </si>
  <si>
    <t>修复路基缺口240m³</t>
  </si>
  <si>
    <t>修复路基缺口123.97m³</t>
  </si>
  <si>
    <t>火地沟村八组</t>
  </si>
  <si>
    <t>修复路基缺口243m³</t>
  </si>
  <si>
    <t>修复路基缺口242.57m³</t>
  </si>
  <si>
    <t>新喜村四组</t>
  </si>
  <si>
    <r>
      <rPr>
        <sz val="10"/>
        <rFont val="宋体"/>
        <charset val="134"/>
      </rPr>
      <t>修复路面破损36.9</t>
    </r>
    <r>
      <rPr>
        <sz val="10"/>
        <rFont val="SimSun"/>
        <charset val="134"/>
      </rPr>
      <t>㎡</t>
    </r>
  </si>
  <si>
    <t>新喜村二组</t>
  </si>
  <si>
    <r>
      <rPr>
        <sz val="10"/>
        <rFont val="宋体"/>
        <charset val="134"/>
      </rPr>
      <t>修复路面破损31.4</t>
    </r>
    <r>
      <rPr>
        <sz val="10"/>
        <rFont val="SimSun"/>
        <charset val="134"/>
      </rPr>
      <t>㎡</t>
    </r>
  </si>
  <si>
    <t>路面破损修复31.4㎡</t>
  </si>
  <si>
    <t>双沟村三组</t>
  </si>
  <si>
    <t>修复路基缺口84.8m³</t>
  </si>
  <si>
    <t>修复路基缺口90.62m³</t>
  </si>
  <si>
    <t>双沟村一组</t>
  </si>
  <si>
    <t>修复路基缺口22.8m³</t>
  </si>
  <si>
    <t>修复路基缺口23.75m³</t>
  </si>
  <si>
    <t>双沟村四组</t>
  </si>
  <si>
    <t>修复路基缺口15m³</t>
  </si>
  <si>
    <t>修复路基缺口26.4m³</t>
  </si>
  <si>
    <t>修复路基缺口13.75m³</t>
  </si>
  <si>
    <t>修复路基缺口15.075m³</t>
  </si>
  <si>
    <t>长顺村六组</t>
  </si>
  <si>
    <t>修复路基缺口25m³</t>
  </si>
  <si>
    <t>修复路基缺口24.15m³</t>
  </si>
  <si>
    <t>长顺村四组</t>
  </si>
  <si>
    <t>修复路基缺口30m³</t>
  </si>
  <si>
    <t>修复路基缺口36.8m³</t>
  </si>
  <si>
    <t>盘龙村四组</t>
  </si>
  <si>
    <t>修复路基缺口330m³</t>
  </si>
  <si>
    <t>浆砌石挡坎247.07m³，路面硬化20.54㎡，排水沟18.85㎡</t>
  </si>
  <si>
    <t>盘龙村八组</t>
  </si>
  <si>
    <r>
      <rPr>
        <sz val="10"/>
        <rFont val="宋体"/>
        <charset val="134"/>
      </rPr>
      <t>修复路面破损1500</t>
    </r>
    <r>
      <rPr>
        <sz val="10"/>
        <rFont val="SimSun"/>
        <charset val="134"/>
      </rPr>
      <t>㎡</t>
    </r>
  </si>
  <si>
    <t>硬化1300.22㎡，浆砌石挡坎80m³，排水沟3.8m³，混凝土踏步14.448m³，单孔钢筋混凝土管6m</t>
  </si>
  <si>
    <t>蔡河村六组</t>
  </si>
</sst>
</file>

<file path=xl/styles.xml><?xml version="1.0" encoding="utf-8"?>
<styleSheet xmlns="http://schemas.openxmlformats.org/spreadsheetml/2006/main">
  <numFmts count="8">
    <numFmt numFmtId="176" formatCode="0_);\(0\)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7" formatCode="0.00_ "/>
    <numFmt numFmtId="178" formatCode="0.00_);\(0.00\)"/>
    <numFmt numFmtId="179" formatCode="0_);[Red]\(0\)"/>
  </numFmts>
  <fonts count="3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indexed="8"/>
      <name val="宋体"/>
      <charset val="134"/>
    </font>
    <font>
      <b/>
      <sz val="10"/>
      <name val="宋体"/>
      <charset val="134"/>
      <scheme val="minor"/>
    </font>
    <font>
      <sz val="10"/>
      <color indexed="8"/>
      <name val="宋体"/>
      <charset val="134"/>
    </font>
    <font>
      <b/>
      <sz val="10"/>
      <color theme="1"/>
      <name val="宋体"/>
      <charset val="134"/>
      <scheme val="minor"/>
    </font>
    <font>
      <sz val="12"/>
      <name val="黑体"/>
      <charset val="134"/>
    </font>
    <font>
      <sz val="22"/>
      <name val="宋体"/>
      <charset val="134"/>
    </font>
    <font>
      <sz val="12"/>
      <color indexed="8"/>
      <name val="宋体"/>
      <charset val="134"/>
    </font>
    <font>
      <sz val="22"/>
      <name val="方正小标宋简体"/>
      <charset val="134"/>
    </font>
    <font>
      <sz val="11"/>
      <name val="黑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28" fillId="1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9" borderId="7" applyNumberFormat="0" applyAlignment="0" applyProtection="0">
      <alignment vertical="center"/>
    </xf>
    <xf numFmtId="0" fontId="37" fillId="9" borderId="10" applyNumberFormat="0" applyAlignment="0" applyProtection="0">
      <alignment vertical="center"/>
    </xf>
    <xf numFmtId="0" fontId="30" fillId="24" borderId="11" applyNumberForma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6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</cellStyleXfs>
  <cellXfs count="10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78" fontId="1" fillId="0" borderId="0" xfId="0" applyNumberFormat="1" applyFont="1" applyFill="1" applyBorder="1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 applyBorder="1" applyAlignment="1">
      <alignment horizontal="center" vertical="center"/>
    </xf>
    <xf numFmtId="178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0" fontId="5" fillId="0" borderId="1" xfId="52" applyFont="1" applyFill="1" applyBorder="1" applyAlignment="1">
      <alignment horizontal="center" vertical="center" wrapText="1"/>
    </xf>
    <xf numFmtId="0" fontId="6" fillId="0" borderId="1" xfId="52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7" fillId="0" borderId="1" xfId="52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9" fontId="8" fillId="0" borderId="1" xfId="0" applyNumberFormat="1" applyFont="1" applyFill="1" applyBorder="1" applyAlignment="1">
      <alignment horizontal="center" vertical="center" wrapText="1"/>
    </xf>
    <xf numFmtId="0" fontId="10" fillId="0" borderId="1" xfId="51" applyFont="1" applyFill="1" applyBorder="1" applyAlignment="1" applyProtection="1">
      <alignment horizontal="center" vertical="center" wrapText="1"/>
    </xf>
    <xf numFmtId="0" fontId="8" fillId="0" borderId="1" xfId="5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41" applyFont="1" applyFill="1" applyBorder="1" applyAlignment="1">
      <alignment horizontal="center" vertical="center" wrapText="1"/>
    </xf>
    <xf numFmtId="0" fontId="6" fillId="0" borderId="1" xfId="52" applyNumberFormat="1" applyFont="1" applyFill="1" applyBorder="1" applyAlignment="1">
      <alignment horizontal="center" vertical="center"/>
    </xf>
    <xf numFmtId="177" fontId="6" fillId="0" borderId="1" xfId="52" applyNumberFormat="1" applyFont="1" applyFill="1" applyBorder="1" applyAlignment="1">
      <alignment horizontal="center" vertical="center"/>
    </xf>
    <xf numFmtId="0" fontId="6" fillId="0" borderId="1" xfId="52" applyFont="1" applyFill="1" applyBorder="1" applyAlignment="1">
      <alignment horizontal="center" vertical="center"/>
    </xf>
    <xf numFmtId="0" fontId="5" fillId="0" borderId="1" xfId="41" applyFont="1" applyFill="1" applyBorder="1" applyAlignment="1">
      <alignment horizontal="center" vertical="center" wrapText="1"/>
    </xf>
    <xf numFmtId="178" fontId="10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177" fontId="2" fillId="0" borderId="1" xfId="53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178" fontId="5" fillId="0" borderId="1" xfId="52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77" fontId="1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77" fontId="5" fillId="0" borderId="1" xfId="52" applyNumberFormat="1" applyFont="1" applyFill="1" applyBorder="1" applyAlignment="1">
      <alignment horizontal="center" vertical="center" wrapText="1"/>
    </xf>
    <xf numFmtId="0" fontId="6" fillId="0" borderId="3" xfId="52" applyFont="1" applyFill="1" applyBorder="1" applyAlignment="1">
      <alignment horizontal="center" vertical="center" wrapText="1"/>
    </xf>
    <xf numFmtId="0" fontId="6" fillId="0" borderId="2" xfId="52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178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178" fontId="8" fillId="0" borderId="1" xfId="0" applyNumberFormat="1" applyFont="1" applyFill="1" applyBorder="1" applyAlignment="1">
      <alignment horizontal="center" vertical="center"/>
    </xf>
    <xf numFmtId="0" fontId="11" fillId="0" borderId="1" xfId="52" applyFont="1" applyFill="1" applyBorder="1" applyAlignment="1">
      <alignment horizontal="center" vertical="center" wrapText="1"/>
    </xf>
    <xf numFmtId="0" fontId="9" fillId="0" borderId="1" xfId="52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vertical="center"/>
    </xf>
    <xf numFmtId="178" fontId="2" fillId="0" borderId="3" xfId="0" applyNumberFormat="1" applyFont="1" applyFill="1" applyBorder="1" applyAlignment="1">
      <alignment horizontal="center" vertical="center" wrapText="1"/>
    </xf>
    <xf numFmtId="178" fontId="2" fillId="0" borderId="4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178" fontId="2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0" fillId="0" borderId="1" xfId="0" applyBorder="1">
      <alignment vertical="center"/>
    </xf>
    <xf numFmtId="178" fontId="2" fillId="0" borderId="3" xfId="0" applyNumberFormat="1" applyFont="1" applyFill="1" applyBorder="1" applyAlignment="1">
      <alignment horizontal="center" vertical="center"/>
    </xf>
    <xf numFmtId="178" fontId="2" fillId="0" borderId="4" xfId="0" applyNumberFormat="1" applyFont="1" applyFill="1" applyBorder="1" applyAlignment="1">
      <alignment horizontal="center" vertical="center"/>
    </xf>
    <xf numFmtId="178" fontId="2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178" fontId="13" fillId="0" borderId="0" xfId="0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78" fontId="16" fillId="0" borderId="0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178" fontId="17" fillId="0" borderId="1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177" fontId="4" fillId="0" borderId="6" xfId="0" applyNumberFormat="1" applyFont="1" applyFill="1" applyBorder="1" applyAlignment="1">
      <alignment horizontal="center" vertical="center" wrapText="1"/>
    </xf>
    <xf numFmtId="178" fontId="4" fillId="0" borderId="6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11" fillId="0" borderId="1" xfId="52" applyFont="1" applyFill="1" applyBorder="1" applyAlignment="1">
      <alignment horizontal="center" vertical="center"/>
    </xf>
    <xf numFmtId="178" fontId="2" fillId="0" borderId="6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常规 149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3" xfId="51"/>
    <cellStyle name="常规 2" xfId="52"/>
    <cellStyle name="常规_明细表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pane ySplit="3" topLeftCell="A4" activePane="bottomLeft" state="frozen"/>
      <selection/>
      <selection pane="bottomLeft" activeCell="G11" sqref="G8:G11"/>
    </sheetView>
  </sheetViews>
  <sheetFormatPr defaultColWidth="9" defaultRowHeight="15.6" outlineLevelCol="7"/>
  <cols>
    <col min="1" max="1" width="6.62962962962963" style="1" customWidth="1"/>
    <col min="2" max="2" width="27.3796296296296" style="1" customWidth="1"/>
    <col min="3" max="3" width="12.3796296296296" style="1" customWidth="1"/>
    <col min="4" max="4" width="24.8796296296296" style="1" customWidth="1"/>
    <col min="5" max="5" width="12.6296296296296" style="1" customWidth="1"/>
    <col min="6" max="6" width="25.6296296296296" style="4" customWidth="1"/>
    <col min="7" max="7" width="12.3796296296296" style="1" customWidth="1"/>
    <col min="8" max="8" width="10.3796296296296" style="1" customWidth="1"/>
    <col min="9" max="16384" width="9" style="1"/>
  </cols>
  <sheetData>
    <row r="1" s="80" customFormat="1" ht="18" customHeight="1" spans="1:6">
      <c r="A1" s="83" t="s">
        <v>0</v>
      </c>
      <c r="B1" s="83"/>
      <c r="C1" s="84"/>
      <c r="F1" s="85"/>
    </row>
    <row r="2" s="81" customFormat="1" ht="44" customHeight="1" spans="1:8">
      <c r="A2" s="86" t="s">
        <v>1</v>
      </c>
      <c r="B2" s="86"/>
      <c r="C2" s="86"/>
      <c r="D2" s="86"/>
      <c r="E2" s="86"/>
      <c r="F2" s="87"/>
      <c r="G2" s="86"/>
      <c r="H2" s="86"/>
    </row>
    <row r="3" s="1" customFormat="1" ht="45" customHeight="1" spans="1:8">
      <c r="A3" s="88" t="s">
        <v>2</v>
      </c>
      <c r="B3" s="89" t="s">
        <v>3</v>
      </c>
      <c r="C3" s="88" t="s">
        <v>4</v>
      </c>
      <c r="D3" s="88" t="s">
        <v>5</v>
      </c>
      <c r="E3" s="88" t="s">
        <v>6</v>
      </c>
      <c r="F3" s="90" t="s">
        <v>7</v>
      </c>
      <c r="G3" s="88" t="s">
        <v>8</v>
      </c>
      <c r="H3" s="89" t="s">
        <v>9</v>
      </c>
    </row>
    <row r="4" s="1" customFormat="1" ht="35" customHeight="1" spans="1:8">
      <c r="A4" s="91" t="s">
        <v>10</v>
      </c>
      <c r="B4" s="92"/>
      <c r="C4" s="93">
        <f>SUM(C5,C7)</f>
        <v>38</v>
      </c>
      <c r="D4" s="92"/>
      <c r="E4" s="94">
        <f>SUM(E5,E7)</f>
        <v>5351.7704</v>
      </c>
      <c r="F4" s="95"/>
      <c r="G4" s="94">
        <f>SUM(G5,G7)</f>
        <v>4487.66</v>
      </c>
      <c r="H4" s="96"/>
    </row>
    <row r="5" s="1" customFormat="1" ht="35" customHeight="1" spans="1:8">
      <c r="A5" s="8" t="s">
        <v>11</v>
      </c>
      <c r="B5" s="8" t="s">
        <v>12</v>
      </c>
      <c r="C5" s="92">
        <v>1</v>
      </c>
      <c r="D5" s="92">
        <v>1</v>
      </c>
      <c r="E5" s="92">
        <f>SUM(E6)</f>
        <v>3072.11</v>
      </c>
      <c r="F5" s="92">
        <v>1</v>
      </c>
      <c r="G5" s="92">
        <f>SUM(G6)</f>
        <v>2273.79</v>
      </c>
      <c r="H5" s="96"/>
    </row>
    <row r="6" s="1" customFormat="1" ht="35" customHeight="1" spans="1:8">
      <c r="A6" s="8"/>
      <c r="B6" s="16" t="s">
        <v>13</v>
      </c>
      <c r="C6" s="97">
        <v>1</v>
      </c>
      <c r="D6" s="97">
        <v>1</v>
      </c>
      <c r="E6" s="98">
        <v>3072.11</v>
      </c>
      <c r="F6" s="97">
        <v>1</v>
      </c>
      <c r="G6" s="99">
        <v>2273.79</v>
      </c>
      <c r="H6" s="96"/>
    </row>
    <row r="7" s="82" customFormat="1" ht="37" customHeight="1" spans="1:8">
      <c r="A7" s="20" t="s">
        <v>14</v>
      </c>
      <c r="B7" s="8" t="s">
        <v>15</v>
      </c>
      <c r="C7" s="100">
        <f>SUM(C8:C11)</f>
        <v>37</v>
      </c>
      <c r="D7" s="100"/>
      <c r="E7" s="101">
        <f>SUM(E8:E11)</f>
        <v>2279.6604</v>
      </c>
      <c r="F7" s="97"/>
      <c r="G7" s="101">
        <f>SUM(G8:G11)</f>
        <v>2213.87</v>
      </c>
      <c r="H7" s="25"/>
    </row>
    <row r="8" s="1" customFormat="1" ht="35" customHeight="1" spans="1:8">
      <c r="A8" s="16"/>
      <c r="B8" s="16" t="s">
        <v>16</v>
      </c>
      <c r="C8" s="16">
        <v>4</v>
      </c>
      <c r="D8" s="102">
        <v>7.5</v>
      </c>
      <c r="E8" s="102">
        <v>600</v>
      </c>
      <c r="F8" s="103">
        <v>7.5</v>
      </c>
      <c r="G8" s="103">
        <v>599.83</v>
      </c>
      <c r="H8" s="8"/>
    </row>
    <row r="9" s="1" customFormat="1" ht="35" customHeight="1" spans="1:8">
      <c r="A9" s="16"/>
      <c r="B9" s="16" t="s">
        <v>17</v>
      </c>
      <c r="C9" s="16">
        <v>4</v>
      </c>
      <c r="D9" s="16">
        <v>4</v>
      </c>
      <c r="E9" s="16">
        <v>223</v>
      </c>
      <c r="F9" s="104">
        <v>4</v>
      </c>
      <c r="G9" s="103">
        <v>222.97</v>
      </c>
      <c r="H9" s="8"/>
    </row>
    <row r="10" s="1" customFormat="1" ht="35" customHeight="1" spans="1:8">
      <c r="A10" s="16"/>
      <c r="B10" s="16" t="s">
        <v>18</v>
      </c>
      <c r="C10" s="16">
        <v>3</v>
      </c>
      <c r="D10" s="16">
        <v>20.1</v>
      </c>
      <c r="E10" s="16">
        <v>502.5</v>
      </c>
      <c r="F10" s="43">
        <v>20.1</v>
      </c>
      <c r="G10" s="103">
        <v>450</v>
      </c>
      <c r="H10" s="8"/>
    </row>
    <row r="11" s="1" customFormat="1" ht="35" customHeight="1" spans="1:8">
      <c r="A11" s="16"/>
      <c r="B11" s="16" t="s">
        <v>19</v>
      </c>
      <c r="C11" s="16">
        <v>26</v>
      </c>
      <c r="D11" s="16">
        <v>26</v>
      </c>
      <c r="E11" s="16">
        <v>954.1604</v>
      </c>
      <c r="F11" s="104">
        <v>26</v>
      </c>
      <c r="G11" s="103">
        <v>941.07</v>
      </c>
      <c r="H11" s="8"/>
    </row>
  </sheetData>
  <mergeCells count="3">
    <mergeCell ref="A1:B1"/>
    <mergeCell ref="A2:H2"/>
    <mergeCell ref="A4:B4"/>
  </mergeCells>
  <printOptions horizontalCentered="1"/>
  <pageMargins left="0.393055555555556" right="0.393055555555556" top="0.786805555555556" bottom="0.786805555555556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0"/>
  <sheetViews>
    <sheetView zoomScale="70" zoomScaleNormal="70" workbookViewId="0">
      <selection activeCell="F8" sqref="F8"/>
    </sheetView>
  </sheetViews>
  <sheetFormatPr defaultColWidth="8.88888888888889" defaultRowHeight="14.4"/>
  <cols>
    <col min="1" max="1" width="5.66666666666667" customWidth="1"/>
    <col min="2" max="2" width="15.7777777777778" customWidth="1"/>
    <col min="3" max="3" width="10.3333333333333" customWidth="1"/>
    <col min="4" max="4" width="47.9351851851852" customWidth="1"/>
    <col min="5" max="5" width="12.2222222222222" customWidth="1"/>
    <col min="6" max="6" width="8.55555555555556" customWidth="1"/>
    <col min="7" max="7" width="9.88888888888889" customWidth="1"/>
    <col min="8" max="8" width="25.5555555555556" customWidth="1"/>
    <col min="9" max="9" width="14" customWidth="1"/>
    <col min="10" max="10" width="11.4444444444444" customWidth="1"/>
  </cols>
  <sheetData>
    <row r="1" s="1" customFormat="1" ht="19" customHeight="1" spans="1:9">
      <c r="A1" s="2" t="s">
        <v>20</v>
      </c>
      <c r="E1" s="3"/>
      <c r="H1" s="4"/>
      <c r="I1" s="4"/>
    </row>
    <row r="2" s="1" customFormat="1" ht="41" customHeight="1" spans="1:10">
      <c r="A2" s="6" t="s">
        <v>21</v>
      </c>
      <c r="B2" s="6"/>
      <c r="C2" s="6"/>
      <c r="D2" s="6"/>
      <c r="E2" s="6"/>
      <c r="F2" s="6"/>
      <c r="G2" s="6"/>
      <c r="H2" s="7"/>
      <c r="I2" s="7"/>
      <c r="J2" s="6"/>
    </row>
    <row r="3" s="2" customFormat="1" ht="22" customHeight="1" spans="1:10">
      <c r="A3" s="8" t="s">
        <v>2</v>
      </c>
      <c r="B3" s="9" t="s">
        <v>3</v>
      </c>
      <c r="C3" s="9" t="s">
        <v>22</v>
      </c>
      <c r="D3" s="8" t="s">
        <v>23</v>
      </c>
      <c r="E3" s="8" t="s">
        <v>24</v>
      </c>
      <c r="F3" s="9" t="s">
        <v>25</v>
      </c>
      <c r="G3" s="9"/>
      <c r="H3" s="10" t="s">
        <v>26</v>
      </c>
      <c r="I3" s="10" t="s">
        <v>27</v>
      </c>
      <c r="J3" s="9" t="s">
        <v>9</v>
      </c>
    </row>
    <row r="4" s="2" customFormat="1" ht="25" customHeight="1" spans="1:10">
      <c r="A4" s="8"/>
      <c r="B4" s="9"/>
      <c r="C4" s="9"/>
      <c r="D4" s="9"/>
      <c r="E4" s="8"/>
      <c r="F4" s="9" t="s">
        <v>28</v>
      </c>
      <c r="G4" s="9" t="s">
        <v>29</v>
      </c>
      <c r="H4" s="10"/>
      <c r="I4" s="10"/>
      <c r="J4" s="9"/>
    </row>
    <row r="5" ht="35" customHeight="1" spans="1:10">
      <c r="A5" s="20" t="s">
        <v>11</v>
      </c>
      <c r="B5" s="22" t="s">
        <v>13</v>
      </c>
      <c r="C5" s="15"/>
      <c r="D5" s="60"/>
      <c r="E5" s="61">
        <f>SUM(E7:E9)</f>
        <v>3072.11</v>
      </c>
      <c r="F5" s="21"/>
      <c r="G5" s="21"/>
      <c r="H5" s="62"/>
      <c r="I5" s="12">
        <f>SUM(I6)</f>
        <v>2273.79</v>
      </c>
      <c r="J5" s="21"/>
    </row>
    <row r="6" ht="33" customHeight="1" spans="1:10">
      <c r="A6" s="20"/>
      <c r="B6" s="22" t="s">
        <v>30</v>
      </c>
      <c r="C6" s="15"/>
      <c r="D6" s="60"/>
      <c r="E6" s="61">
        <f>SUM(E7:E9)</f>
        <v>3072.11</v>
      </c>
      <c r="F6" s="21"/>
      <c r="G6" s="21"/>
      <c r="H6" s="62"/>
      <c r="I6" s="12">
        <f>SUM(I7)</f>
        <v>2273.79</v>
      </c>
      <c r="J6" s="21"/>
    </row>
    <row r="7" ht="110" customHeight="1" spans="1:10">
      <c r="A7" s="25">
        <v>1</v>
      </c>
      <c r="B7" s="15" t="s">
        <v>31</v>
      </c>
      <c r="C7" s="15" t="s">
        <v>32</v>
      </c>
      <c r="D7" s="15" t="s">
        <v>33</v>
      </c>
      <c r="E7" s="15">
        <v>1200</v>
      </c>
      <c r="F7" s="11" t="s">
        <v>28</v>
      </c>
      <c r="G7" s="21"/>
      <c r="H7" s="63" t="s">
        <v>34</v>
      </c>
      <c r="I7" s="73">
        <v>2273.79</v>
      </c>
      <c r="J7" s="16" t="s">
        <v>35</v>
      </c>
    </row>
    <row r="8" ht="79" customHeight="1" spans="1:10">
      <c r="A8" s="25">
        <v>2</v>
      </c>
      <c r="B8" s="15" t="s">
        <v>36</v>
      </c>
      <c r="C8" s="15" t="s">
        <v>32</v>
      </c>
      <c r="D8" s="15" t="s">
        <v>37</v>
      </c>
      <c r="E8" s="15">
        <v>132</v>
      </c>
      <c r="F8" s="11" t="s">
        <v>28</v>
      </c>
      <c r="G8" s="21"/>
      <c r="H8" s="64"/>
      <c r="I8" s="74"/>
      <c r="J8" s="16" t="s">
        <v>38</v>
      </c>
    </row>
    <row r="9" s="1" customFormat="1" ht="176" customHeight="1" spans="1:15">
      <c r="A9" s="65">
        <v>3</v>
      </c>
      <c r="B9" s="66" t="s">
        <v>39</v>
      </c>
      <c r="C9" s="66" t="s">
        <v>32</v>
      </c>
      <c r="D9" s="15" t="s">
        <v>40</v>
      </c>
      <c r="E9" s="66">
        <v>1740.11</v>
      </c>
      <c r="F9" s="11" t="s">
        <v>28</v>
      </c>
      <c r="G9" s="67"/>
      <c r="H9" s="68"/>
      <c r="I9" s="75"/>
      <c r="J9" s="16" t="s">
        <v>41</v>
      </c>
      <c r="K9" s="76"/>
      <c r="L9" s="77"/>
      <c r="M9" s="77"/>
      <c r="N9" s="77"/>
      <c r="O9" s="78"/>
    </row>
    <row r="10" ht="73" customHeight="1" spans="1:10">
      <c r="A10" s="69"/>
      <c r="B10" s="70"/>
      <c r="C10" s="70"/>
      <c r="D10" s="71" t="s">
        <v>42</v>
      </c>
      <c r="E10" s="70"/>
      <c r="F10" s="72"/>
      <c r="G10" s="72"/>
      <c r="H10" s="72"/>
      <c r="I10" s="72"/>
      <c r="J10" s="79" t="s">
        <v>43</v>
      </c>
    </row>
  </sheetData>
  <mergeCells count="16">
    <mergeCell ref="A2:J2"/>
    <mergeCell ref="F3:G3"/>
    <mergeCell ref="A3:A4"/>
    <mergeCell ref="A9:A10"/>
    <mergeCell ref="B3:B4"/>
    <mergeCell ref="B9:B10"/>
    <mergeCell ref="C3:C4"/>
    <mergeCell ref="C9:C10"/>
    <mergeCell ref="D3:D4"/>
    <mergeCell ref="E3:E4"/>
    <mergeCell ref="E9:E10"/>
    <mergeCell ref="H3:H4"/>
    <mergeCell ref="H7:H9"/>
    <mergeCell ref="I3:I4"/>
    <mergeCell ref="I7:I9"/>
    <mergeCell ref="J3:J4"/>
  </mergeCells>
  <printOptions horizontalCentered="1"/>
  <pageMargins left="0.393055555555556" right="0.393055555555556" top="0.393055555555556" bottom="0.196527777777778" header="0.5" footer="0.5"/>
  <pageSetup paperSize="9" scale="88" fitToHeight="0" orientation="landscape" horizontalDpi="600"/>
  <headerFooter/>
  <ignoredErrors>
    <ignoredError sqref="E5:E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5"/>
  <sheetViews>
    <sheetView tabSelected="1" zoomScale="70" zoomScaleNormal="70" workbookViewId="0">
      <pane ySplit="4" topLeftCell="A5" activePane="bottomLeft" state="frozen"/>
      <selection/>
      <selection pane="bottomLeft" activeCell="H11" sqref="H11"/>
    </sheetView>
  </sheetViews>
  <sheetFormatPr defaultColWidth="9" defaultRowHeight="15.6"/>
  <cols>
    <col min="1" max="1" width="6.24074074074074" style="1" customWidth="1"/>
    <col min="2" max="2" width="24.5740740740741" style="1" customWidth="1"/>
    <col min="3" max="3" width="15.6759259259259" style="1" customWidth="1"/>
    <col min="4" max="4" width="29.5185185185185" style="1" customWidth="1"/>
    <col min="5" max="5" width="12.3796296296296" style="3" customWidth="1"/>
    <col min="6" max="7" width="7.62962962962963" style="1" customWidth="1"/>
    <col min="8" max="8" width="29.2777777777778" style="4" customWidth="1"/>
    <col min="9" max="9" width="12" style="4" customWidth="1"/>
    <col min="10" max="10" width="14" style="1" customWidth="1"/>
    <col min="11" max="16380" width="9" style="1"/>
    <col min="16381" max="16384" width="9" style="5"/>
  </cols>
  <sheetData>
    <row r="1" s="1" customFormat="1" ht="21" customHeight="1" spans="1:9">
      <c r="A1" s="2" t="s">
        <v>44</v>
      </c>
      <c r="E1" s="3"/>
      <c r="H1" s="4"/>
      <c r="I1" s="4"/>
    </row>
    <row r="2" s="1" customFormat="1" ht="44" customHeight="1" spans="1:10">
      <c r="A2" s="6" t="s">
        <v>45</v>
      </c>
      <c r="B2" s="6"/>
      <c r="C2" s="6"/>
      <c r="D2" s="6"/>
      <c r="E2" s="6"/>
      <c r="F2" s="6"/>
      <c r="G2" s="6"/>
      <c r="H2" s="7"/>
      <c r="I2" s="7"/>
      <c r="J2" s="6"/>
    </row>
    <row r="3" s="2" customFormat="1" ht="23.25" customHeight="1" spans="1:10">
      <c r="A3" s="8" t="s">
        <v>2</v>
      </c>
      <c r="B3" s="9" t="s">
        <v>3</v>
      </c>
      <c r="C3" s="9" t="s">
        <v>22</v>
      </c>
      <c r="D3" s="8" t="s">
        <v>46</v>
      </c>
      <c r="E3" s="8" t="s">
        <v>24</v>
      </c>
      <c r="F3" s="9" t="s">
        <v>25</v>
      </c>
      <c r="G3" s="9"/>
      <c r="H3" s="10" t="s">
        <v>47</v>
      </c>
      <c r="I3" s="10" t="s">
        <v>27</v>
      </c>
      <c r="J3" s="9" t="s">
        <v>9</v>
      </c>
    </row>
    <row r="4" s="2" customFormat="1" ht="29" customHeight="1" spans="1:10">
      <c r="A4" s="8"/>
      <c r="B4" s="9"/>
      <c r="C4" s="9"/>
      <c r="D4" s="9"/>
      <c r="E4" s="8"/>
      <c r="F4" s="9" t="s">
        <v>28</v>
      </c>
      <c r="G4" s="9" t="s">
        <v>29</v>
      </c>
      <c r="H4" s="10"/>
      <c r="I4" s="10"/>
      <c r="J4" s="9"/>
    </row>
    <row r="5" s="2" customFormat="1" ht="31" customHeight="1" spans="1:10">
      <c r="A5" s="9"/>
      <c r="B5" s="9" t="s">
        <v>48</v>
      </c>
      <c r="C5" s="11"/>
      <c r="D5" s="9"/>
      <c r="E5" s="12">
        <f>SUM(E6,E13,E21,E26)</f>
        <v>2279.6604</v>
      </c>
      <c r="F5" s="9"/>
      <c r="G5" s="9"/>
      <c r="H5" s="12"/>
      <c r="I5" s="12">
        <f>SUM(I6,I13,I21,I26)</f>
        <v>2213.8747</v>
      </c>
      <c r="J5" s="52"/>
    </row>
    <row r="6" s="2" customFormat="1" ht="36" customHeight="1" spans="1:10">
      <c r="A6" s="9" t="s">
        <v>11</v>
      </c>
      <c r="B6" s="9" t="s">
        <v>16</v>
      </c>
      <c r="C6" s="11"/>
      <c r="D6" s="12">
        <f t="shared" ref="D6:I6" si="0">SUM(D7,D10)</f>
        <v>7.5</v>
      </c>
      <c r="E6" s="12">
        <f t="shared" si="0"/>
        <v>600</v>
      </c>
      <c r="F6" s="9"/>
      <c r="G6" s="9"/>
      <c r="H6" s="12">
        <f t="shared" si="0"/>
        <v>7.5</v>
      </c>
      <c r="I6" s="14">
        <f t="shared" si="0"/>
        <v>599.83</v>
      </c>
      <c r="J6" s="52"/>
    </row>
    <row r="7" s="1" customFormat="1" ht="34" customHeight="1" spans="1:10">
      <c r="A7" s="13"/>
      <c r="B7" s="14" t="s">
        <v>49</v>
      </c>
      <c r="C7" s="13"/>
      <c r="D7" s="14">
        <f t="shared" ref="D7:I7" si="1">SUM(D8:D9)</f>
        <v>3</v>
      </c>
      <c r="E7" s="14">
        <f t="shared" si="1"/>
        <v>240</v>
      </c>
      <c r="F7" s="14"/>
      <c r="G7" s="14"/>
      <c r="H7" s="14">
        <f t="shared" si="1"/>
        <v>3</v>
      </c>
      <c r="I7" s="14">
        <f t="shared" si="1"/>
        <v>239.83</v>
      </c>
      <c r="J7" s="13"/>
    </row>
    <row r="8" s="1" customFormat="1" ht="35" customHeight="1" spans="1:10">
      <c r="A8" s="13">
        <v>1</v>
      </c>
      <c r="B8" s="15" t="s">
        <v>50</v>
      </c>
      <c r="C8" s="16" t="s">
        <v>51</v>
      </c>
      <c r="D8" s="17">
        <v>2.8</v>
      </c>
      <c r="E8" s="15">
        <v>224</v>
      </c>
      <c r="F8" s="11" t="s">
        <v>28</v>
      </c>
      <c r="G8" s="13"/>
      <c r="H8" s="17">
        <v>2.8</v>
      </c>
      <c r="I8" s="53">
        <v>223.9</v>
      </c>
      <c r="J8" s="54" t="s">
        <v>52</v>
      </c>
    </row>
    <row r="9" s="1" customFormat="1" ht="35" customHeight="1" spans="1:10">
      <c r="A9" s="13">
        <v>2</v>
      </c>
      <c r="B9" s="15" t="s">
        <v>53</v>
      </c>
      <c r="C9" s="16" t="s">
        <v>51</v>
      </c>
      <c r="D9" s="17">
        <v>0.2</v>
      </c>
      <c r="E9" s="15">
        <v>16</v>
      </c>
      <c r="F9" s="11" t="s">
        <v>28</v>
      </c>
      <c r="G9" s="13"/>
      <c r="H9" s="17">
        <v>0.2</v>
      </c>
      <c r="I9" s="13">
        <v>15.93</v>
      </c>
      <c r="J9" s="55"/>
    </row>
    <row r="10" s="1" customFormat="1" ht="35" customHeight="1" spans="1:10">
      <c r="A10" s="13"/>
      <c r="B10" s="14" t="s">
        <v>54</v>
      </c>
      <c r="C10" s="16"/>
      <c r="D10" s="14">
        <f t="shared" ref="D10:I10" si="2">SUM(D11:D12)</f>
        <v>4.5</v>
      </c>
      <c r="E10" s="14">
        <f t="shared" si="2"/>
        <v>360</v>
      </c>
      <c r="F10" s="18"/>
      <c r="G10" s="13"/>
      <c r="H10" s="14">
        <f t="shared" si="2"/>
        <v>4.5</v>
      </c>
      <c r="I10" s="14">
        <f t="shared" si="2"/>
        <v>360</v>
      </c>
      <c r="J10" s="13"/>
    </row>
    <row r="11" s="1" customFormat="1" ht="38" customHeight="1" spans="1:10">
      <c r="A11" s="13">
        <v>3</v>
      </c>
      <c r="B11" s="19" t="s">
        <v>55</v>
      </c>
      <c r="C11" s="16" t="s">
        <v>51</v>
      </c>
      <c r="D11" s="15">
        <v>2.5</v>
      </c>
      <c r="E11" s="15">
        <v>200</v>
      </c>
      <c r="F11" s="11" t="s">
        <v>28</v>
      </c>
      <c r="G11" s="13"/>
      <c r="H11" s="15">
        <v>2.5</v>
      </c>
      <c r="I11" s="15">
        <v>200</v>
      </c>
      <c r="J11" s="54" t="s">
        <v>52</v>
      </c>
    </row>
    <row r="12" s="1" customFormat="1" ht="38" customHeight="1" spans="1:10">
      <c r="A12" s="13">
        <v>4</v>
      </c>
      <c r="B12" s="19" t="s">
        <v>56</v>
      </c>
      <c r="C12" s="19" t="s">
        <v>57</v>
      </c>
      <c r="D12" s="15">
        <v>2</v>
      </c>
      <c r="E12" s="15">
        <v>160</v>
      </c>
      <c r="F12" s="11" t="s">
        <v>28</v>
      </c>
      <c r="G12" s="13"/>
      <c r="H12" s="15">
        <v>2</v>
      </c>
      <c r="I12" s="15">
        <v>160</v>
      </c>
      <c r="J12" s="55"/>
    </row>
    <row r="13" s="1" customFormat="1" ht="34" customHeight="1" spans="1:10">
      <c r="A13" s="20" t="s">
        <v>14</v>
      </c>
      <c r="B13" s="9" t="s">
        <v>17</v>
      </c>
      <c r="C13" s="21"/>
      <c r="D13" s="22">
        <f t="shared" ref="D13:I13" si="3">SUM(D14,D17,D19)</f>
        <v>4</v>
      </c>
      <c r="E13" s="22">
        <f t="shared" si="3"/>
        <v>223</v>
      </c>
      <c r="F13" s="23"/>
      <c r="G13" s="24"/>
      <c r="H13" s="22">
        <f t="shared" si="3"/>
        <v>4</v>
      </c>
      <c r="I13" s="22">
        <f t="shared" si="3"/>
        <v>222.97</v>
      </c>
      <c r="J13" s="21"/>
    </row>
    <row r="14" s="1" customFormat="1" ht="32" customHeight="1" spans="1:10">
      <c r="A14" s="25"/>
      <c r="B14" s="26" t="s">
        <v>49</v>
      </c>
      <c r="C14" s="19"/>
      <c r="D14" s="22">
        <f>SUM(D15:D16)</f>
        <v>2</v>
      </c>
      <c r="E14" s="22">
        <f>SUM(E15:E16)</f>
        <v>19</v>
      </c>
      <c r="F14" s="27"/>
      <c r="G14" s="18"/>
      <c r="H14" s="22">
        <f>SUM(H15:H16)</f>
        <v>2</v>
      </c>
      <c r="I14" s="22">
        <f>SUM(I15:I16)</f>
        <v>19.88</v>
      </c>
      <c r="J14" s="21"/>
    </row>
    <row r="15" s="1" customFormat="1" ht="37" customHeight="1" spans="1:10">
      <c r="A15" s="25">
        <v>1</v>
      </c>
      <c r="B15" s="15" t="s">
        <v>58</v>
      </c>
      <c r="C15" s="15" t="s">
        <v>59</v>
      </c>
      <c r="D15" s="15">
        <v>1</v>
      </c>
      <c r="E15" s="15">
        <v>16</v>
      </c>
      <c r="F15" s="11" t="s">
        <v>28</v>
      </c>
      <c r="G15" s="18"/>
      <c r="H15" s="28">
        <v>1</v>
      </c>
      <c r="I15" s="56">
        <v>16.8</v>
      </c>
      <c r="J15" s="9"/>
    </row>
    <row r="16" s="1" customFormat="1" ht="35" customHeight="1" spans="1:10">
      <c r="A16" s="25">
        <v>2</v>
      </c>
      <c r="B16" s="15" t="s">
        <v>60</v>
      </c>
      <c r="C16" s="15" t="s">
        <v>59</v>
      </c>
      <c r="D16" s="15">
        <v>1</v>
      </c>
      <c r="E16" s="15">
        <v>3</v>
      </c>
      <c r="F16" s="11" t="s">
        <v>28</v>
      </c>
      <c r="G16" s="18"/>
      <c r="H16" s="28">
        <v>1</v>
      </c>
      <c r="I16" s="56">
        <v>3.08</v>
      </c>
      <c r="J16" s="9"/>
    </row>
    <row r="17" s="1" customFormat="1" ht="38" customHeight="1" spans="1:10">
      <c r="A17" s="29"/>
      <c r="B17" s="22" t="s">
        <v>61</v>
      </c>
      <c r="C17" s="15"/>
      <c r="D17" s="22">
        <f>SUM(D18:D18)</f>
        <v>1</v>
      </c>
      <c r="E17" s="22">
        <f>SUM(E18:E18)</f>
        <v>193</v>
      </c>
      <c r="F17" s="23"/>
      <c r="G17" s="24"/>
      <c r="H17" s="30">
        <v>1</v>
      </c>
      <c r="I17" s="57">
        <f>SUM(I18)</f>
        <v>192.33</v>
      </c>
      <c r="J17" s="23"/>
    </row>
    <row r="18" s="1" customFormat="1" ht="53" customHeight="1" spans="1:10">
      <c r="A18" s="29">
        <v>3</v>
      </c>
      <c r="B18" s="15" t="s">
        <v>62</v>
      </c>
      <c r="C18" s="15" t="s">
        <v>63</v>
      </c>
      <c r="D18" s="15">
        <v>1</v>
      </c>
      <c r="E18" s="15">
        <v>193</v>
      </c>
      <c r="F18" s="11" t="s">
        <v>28</v>
      </c>
      <c r="G18" s="24"/>
      <c r="H18" s="31">
        <v>1</v>
      </c>
      <c r="I18" s="56">
        <v>192.33</v>
      </c>
      <c r="J18" s="8" t="s">
        <v>52</v>
      </c>
    </row>
    <row r="19" s="1" customFormat="1" ht="33" customHeight="1" spans="1:10">
      <c r="A19" s="29"/>
      <c r="B19" s="32" t="s">
        <v>64</v>
      </c>
      <c r="C19" s="15"/>
      <c r="D19" s="22">
        <f>SUM(D20:D20)</f>
        <v>1</v>
      </c>
      <c r="E19" s="22">
        <f>SUM(E20:E20)</f>
        <v>11</v>
      </c>
      <c r="F19" s="27"/>
      <c r="G19" s="24"/>
      <c r="H19" s="22">
        <f>SUM(H20:H20)</f>
        <v>1</v>
      </c>
      <c r="I19" s="22">
        <f>SUM(I20:I20)</f>
        <v>10.76</v>
      </c>
      <c r="J19" s="23"/>
    </row>
    <row r="20" s="1" customFormat="1" ht="37" customHeight="1" spans="1:10">
      <c r="A20" s="29">
        <v>4</v>
      </c>
      <c r="B20" s="15" t="s">
        <v>65</v>
      </c>
      <c r="C20" s="15" t="s">
        <v>59</v>
      </c>
      <c r="D20" s="15">
        <v>1</v>
      </c>
      <c r="E20" s="15">
        <v>11</v>
      </c>
      <c r="F20" s="11" t="s">
        <v>28</v>
      </c>
      <c r="G20" s="24"/>
      <c r="H20" s="31">
        <v>1</v>
      </c>
      <c r="I20" s="56">
        <v>10.76</v>
      </c>
      <c r="J20" s="23"/>
    </row>
    <row r="21" s="1" customFormat="1" ht="37" customHeight="1" spans="1:10">
      <c r="A21" s="20" t="s">
        <v>66</v>
      </c>
      <c r="B21" s="9" t="s">
        <v>18</v>
      </c>
      <c r="C21" s="20"/>
      <c r="D21" s="9">
        <f t="shared" ref="D21:I21" si="4">SUM(D22)</f>
        <v>20.1</v>
      </c>
      <c r="E21" s="9">
        <f t="shared" si="4"/>
        <v>502.5</v>
      </c>
      <c r="F21" s="9"/>
      <c r="G21" s="20"/>
      <c r="H21" s="9">
        <f t="shared" si="4"/>
        <v>20.1</v>
      </c>
      <c r="I21" s="9">
        <f t="shared" si="4"/>
        <v>450</v>
      </c>
      <c r="J21" s="9" t="s">
        <v>52</v>
      </c>
    </row>
    <row r="22" s="1" customFormat="1" ht="33" customHeight="1" spans="1:10">
      <c r="A22" s="29"/>
      <c r="B22" s="32" t="s">
        <v>54</v>
      </c>
      <c r="C22" s="15"/>
      <c r="D22" s="22">
        <f t="shared" ref="D22:I22" si="5">SUM(D23:D25)</f>
        <v>20.1</v>
      </c>
      <c r="E22" s="22">
        <f t="shared" si="5"/>
        <v>502.5</v>
      </c>
      <c r="F22" s="23"/>
      <c r="G22" s="24"/>
      <c r="H22" s="22">
        <f t="shared" si="5"/>
        <v>20.1</v>
      </c>
      <c r="I22" s="22">
        <f t="shared" si="5"/>
        <v>450</v>
      </c>
      <c r="J22" s="23"/>
    </row>
    <row r="23" s="1" customFormat="1" ht="36" customHeight="1" spans="1:10">
      <c r="A23" s="29">
        <v>1</v>
      </c>
      <c r="B23" s="15" t="s">
        <v>67</v>
      </c>
      <c r="C23" s="15" t="s">
        <v>51</v>
      </c>
      <c r="D23" s="15">
        <v>7.1</v>
      </c>
      <c r="E23" s="15">
        <v>177.5</v>
      </c>
      <c r="F23" s="11" t="s">
        <v>28</v>
      </c>
      <c r="G23" s="24"/>
      <c r="H23" s="15">
        <v>7.1</v>
      </c>
      <c r="I23" s="15">
        <v>194.5</v>
      </c>
      <c r="J23" s="58"/>
    </row>
    <row r="24" s="1" customFormat="1" ht="38" customHeight="1" spans="1:10">
      <c r="A24" s="29">
        <v>2</v>
      </c>
      <c r="B24" s="19" t="s">
        <v>68</v>
      </c>
      <c r="C24" s="15" t="s">
        <v>57</v>
      </c>
      <c r="D24" s="15">
        <v>8.5</v>
      </c>
      <c r="E24" s="15">
        <v>212.5</v>
      </c>
      <c r="F24" s="11" t="s">
        <v>28</v>
      </c>
      <c r="G24" s="24"/>
      <c r="H24" s="15">
        <v>8.5</v>
      </c>
      <c r="I24" s="15">
        <v>168</v>
      </c>
      <c r="J24" s="58"/>
    </row>
    <row r="25" s="1" customFormat="1" ht="35" customHeight="1" spans="1:10">
      <c r="A25" s="29">
        <v>3</v>
      </c>
      <c r="B25" s="33" t="s">
        <v>69</v>
      </c>
      <c r="C25" s="15" t="s">
        <v>57</v>
      </c>
      <c r="D25" s="15">
        <v>4.5</v>
      </c>
      <c r="E25" s="15">
        <v>112.5</v>
      </c>
      <c r="F25" s="11" t="s">
        <v>28</v>
      </c>
      <c r="G25" s="24"/>
      <c r="H25" s="15">
        <v>4.5</v>
      </c>
      <c r="I25" s="15">
        <v>87.5</v>
      </c>
      <c r="J25" s="58"/>
    </row>
    <row r="26" s="1" customFormat="1" ht="33" customHeight="1" spans="1:10">
      <c r="A26" s="34" t="s">
        <v>70</v>
      </c>
      <c r="B26" s="22" t="s">
        <v>19</v>
      </c>
      <c r="C26" s="35"/>
      <c r="D26" s="36">
        <f t="shared" ref="D26:I26" si="6">SUM(D27,D38,D44)</f>
        <v>26</v>
      </c>
      <c r="E26" s="37">
        <f t="shared" si="6"/>
        <v>954.1604</v>
      </c>
      <c r="F26" s="38"/>
      <c r="G26" s="38"/>
      <c r="H26" s="36">
        <f t="shared" si="6"/>
        <v>26</v>
      </c>
      <c r="I26" s="37">
        <f t="shared" si="6"/>
        <v>941.0747</v>
      </c>
      <c r="J26" s="23"/>
    </row>
    <row r="27" s="1" customFormat="1" ht="32" customHeight="1" spans="1:10">
      <c r="A27" s="19"/>
      <c r="B27" s="8" t="s">
        <v>49</v>
      </c>
      <c r="C27" s="39"/>
      <c r="D27" s="14">
        <v>10</v>
      </c>
      <c r="E27" s="40">
        <f>SUM(E28:E37)</f>
        <v>859.9</v>
      </c>
      <c r="F27" s="41"/>
      <c r="G27" s="24"/>
      <c r="H27" s="42">
        <v>10</v>
      </c>
      <c r="I27" s="40">
        <f>SUM(I28:I37)</f>
        <v>857.4347</v>
      </c>
      <c r="J27" s="23"/>
    </row>
    <row r="28" s="1" customFormat="1" ht="35" customHeight="1" spans="1:10">
      <c r="A28" s="19">
        <v>1</v>
      </c>
      <c r="B28" s="43" t="s">
        <v>71</v>
      </c>
      <c r="C28" s="15" t="s">
        <v>72</v>
      </c>
      <c r="D28" s="44" t="s">
        <v>73</v>
      </c>
      <c r="E28" s="19">
        <v>7.48</v>
      </c>
      <c r="F28" s="11" t="s">
        <v>28</v>
      </c>
      <c r="G28" s="24"/>
      <c r="H28" s="43" t="s">
        <v>74</v>
      </c>
      <c r="I28" s="41">
        <v>7.9892</v>
      </c>
      <c r="J28" s="23"/>
    </row>
    <row r="29" s="1" customFormat="1" ht="35" customHeight="1" spans="1:10">
      <c r="A29" s="19">
        <v>2</v>
      </c>
      <c r="B29" s="43" t="s">
        <v>75</v>
      </c>
      <c r="C29" s="15" t="s">
        <v>72</v>
      </c>
      <c r="D29" s="44" t="s">
        <v>76</v>
      </c>
      <c r="E29" s="19">
        <v>3.4</v>
      </c>
      <c r="F29" s="11" t="s">
        <v>28</v>
      </c>
      <c r="G29" s="24"/>
      <c r="H29" s="19" t="s">
        <v>77</v>
      </c>
      <c r="I29" s="41">
        <v>4.5281</v>
      </c>
      <c r="J29" s="23"/>
    </row>
    <row r="30" s="1" customFormat="1" ht="35" customHeight="1" spans="1:10">
      <c r="A30" s="19">
        <v>3</v>
      </c>
      <c r="B30" s="43" t="s">
        <v>78</v>
      </c>
      <c r="C30" s="15" t="s">
        <v>72</v>
      </c>
      <c r="D30" s="44" t="s">
        <v>79</v>
      </c>
      <c r="E30" s="19">
        <v>10.2</v>
      </c>
      <c r="F30" s="11" t="s">
        <v>28</v>
      </c>
      <c r="G30" s="24"/>
      <c r="H30" s="19" t="s">
        <v>80</v>
      </c>
      <c r="I30" s="41">
        <v>6.0474</v>
      </c>
      <c r="J30" s="23"/>
    </row>
    <row r="31" s="1" customFormat="1" ht="35" customHeight="1" spans="1:10">
      <c r="A31" s="19">
        <v>4</v>
      </c>
      <c r="B31" s="43" t="s">
        <v>81</v>
      </c>
      <c r="C31" s="15" t="s">
        <v>72</v>
      </c>
      <c r="D31" s="44" t="s">
        <v>82</v>
      </c>
      <c r="E31" s="19">
        <v>4.76</v>
      </c>
      <c r="F31" s="11" t="s">
        <v>28</v>
      </c>
      <c r="G31" s="24"/>
      <c r="H31" s="19" t="s">
        <v>83</v>
      </c>
      <c r="I31" s="41">
        <v>4.73</v>
      </c>
      <c r="J31" s="23"/>
    </row>
    <row r="32" s="1" customFormat="1" ht="35" customHeight="1" spans="1:10">
      <c r="A32" s="19">
        <v>5</v>
      </c>
      <c r="B32" s="43" t="s">
        <v>84</v>
      </c>
      <c r="C32" s="15" t="s">
        <v>72</v>
      </c>
      <c r="D32" s="44" t="s">
        <v>85</v>
      </c>
      <c r="E32" s="19">
        <v>4.36</v>
      </c>
      <c r="F32" s="11" t="s">
        <v>28</v>
      </c>
      <c r="G32" s="24"/>
      <c r="H32" s="44" t="s">
        <v>85</v>
      </c>
      <c r="I32" s="19">
        <v>4.36</v>
      </c>
      <c r="J32" s="23"/>
    </row>
    <row r="33" s="1" customFormat="1" ht="35" customHeight="1" spans="1:10">
      <c r="A33" s="19">
        <v>6</v>
      </c>
      <c r="B33" s="43" t="s">
        <v>86</v>
      </c>
      <c r="C33" s="15" t="s">
        <v>72</v>
      </c>
      <c r="D33" s="44" t="s">
        <v>87</v>
      </c>
      <c r="E33" s="19">
        <v>28.9</v>
      </c>
      <c r="F33" s="11" t="s">
        <v>28</v>
      </c>
      <c r="G33" s="24"/>
      <c r="H33" s="19" t="s">
        <v>88</v>
      </c>
      <c r="I33" s="41">
        <v>31.5</v>
      </c>
      <c r="J33" s="23"/>
    </row>
    <row r="34" s="1" customFormat="1" ht="35" customHeight="1" spans="1:10">
      <c r="A34" s="19">
        <v>7</v>
      </c>
      <c r="B34" s="43" t="s">
        <v>89</v>
      </c>
      <c r="C34" s="15" t="s">
        <v>72</v>
      </c>
      <c r="D34" s="44" t="s">
        <v>90</v>
      </c>
      <c r="E34" s="19">
        <v>40.8</v>
      </c>
      <c r="F34" s="11" t="s">
        <v>28</v>
      </c>
      <c r="G34" s="24"/>
      <c r="H34" s="19" t="s">
        <v>91</v>
      </c>
      <c r="I34" s="41">
        <v>38.85</v>
      </c>
      <c r="J34" s="23"/>
    </row>
    <row r="35" s="1" customFormat="1" ht="57" customHeight="1" spans="1:10">
      <c r="A35" s="19">
        <v>8</v>
      </c>
      <c r="B35" s="19" t="s">
        <v>92</v>
      </c>
      <c r="C35" s="15" t="s">
        <v>93</v>
      </c>
      <c r="D35" s="19" t="s">
        <v>94</v>
      </c>
      <c r="E35" s="19">
        <v>250</v>
      </c>
      <c r="F35" s="11" t="s">
        <v>28</v>
      </c>
      <c r="G35" s="24"/>
      <c r="H35" s="19" t="s">
        <v>95</v>
      </c>
      <c r="I35" s="59">
        <v>249.43</v>
      </c>
      <c r="J35" s="22" t="s">
        <v>52</v>
      </c>
    </row>
    <row r="36" s="1" customFormat="1" ht="58" customHeight="1" spans="1:10">
      <c r="A36" s="19">
        <v>9</v>
      </c>
      <c r="B36" s="19" t="s">
        <v>96</v>
      </c>
      <c r="C36" s="15" t="s">
        <v>93</v>
      </c>
      <c r="D36" s="19" t="s">
        <v>97</v>
      </c>
      <c r="E36" s="19">
        <v>310</v>
      </c>
      <c r="F36" s="11" t="s">
        <v>28</v>
      </c>
      <c r="G36" s="24"/>
      <c r="H36" s="19" t="s">
        <v>98</v>
      </c>
      <c r="I36" s="59">
        <v>310</v>
      </c>
      <c r="J36" s="22" t="s">
        <v>52</v>
      </c>
    </row>
    <row r="37" s="1" customFormat="1" ht="56" customHeight="1" spans="1:10">
      <c r="A37" s="19">
        <v>10</v>
      </c>
      <c r="B37" s="19" t="s">
        <v>99</v>
      </c>
      <c r="C37" s="15" t="s">
        <v>93</v>
      </c>
      <c r="D37" s="44" t="s">
        <v>100</v>
      </c>
      <c r="E37" s="19">
        <v>200</v>
      </c>
      <c r="F37" s="11" t="s">
        <v>28</v>
      </c>
      <c r="G37" s="24"/>
      <c r="H37" s="44" t="s">
        <v>101</v>
      </c>
      <c r="I37" s="59">
        <v>200</v>
      </c>
      <c r="J37" s="22" t="s">
        <v>52</v>
      </c>
    </row>
    <row r="38" s="1" customFormat="1" ht="36" customHeight="1" spans="1:10">
      <c r="A38" s="19"/>
      <c r="B38" s="45" t="s">
        <v>54</v>
      </c>
      <c r="C38" s="15"/>
      <c r="D38" s="45">
        <v>5</v>
      </c>
      <c r="E38" s="45">
        <f>SUM(E39:E43)</f>
        <v>52.5</v>
      </c>
      <c r="F38" s="41"/>
      <c r="G38" s="24"/>
      <c r="H38" s="45">
        <v>5</v>
      </c>
      <c r="I38" s="40">
        <f>SUM(I39:I43)</f>
        <v>43.2</v>
      </c>
      <c r="J38" s="23"/>
    </row>
    <row r="39" s="1" customFormat="1" ht="39" customHeight="1" spans="1:10">
      <c r="A39" s="19">
        <v>11</v>
      </c>
      <c r="B39" s="46" t="s">
        <v>102</v>
      </c>
      <c r="C39" s="15" t="s">
        <v>72</v>
      </c>
      <c r="D39" s="19" t="s">
        <v>103</v>
      </c>
      <c r="E39" s="19">
        <v>12.2</v>
      </c>
      <c r="F39" s="11" t="s">
        <v>28</v>
      </c>
      <c r="G39" s="24"/>
      <c r="H39" s="47" t="s">
        <v>104</v>
      </c>
      <c r="I39" s="59">
        <v>9.6</v>
      </c>
      <c r="J39" s="23"/>
    </row>
    <row r="40" s="1" customFormat="1" ht="39" customHeight="1" spans="1:10">
      <c r="A40" s="19">
        <v>12</v>
      </c>
      <c r="B40" s="46" t="s">
        <v>105</v>
      </c>
      <c r="C40" s="15" t="s">
        <v>72</v>
      </c>
      <c r="D40" s="19" t="s">
        <v>79</v>
      </c>
      <c r="E40" s="19">
        <v>10.2</v>
      </c>
      <c r="F40" s="11" t="s">
        <v>28</v>
      </c>
      <c r="G40" s="24"/>
      <c r="H40" s="47" t="s">
        <v>106</v>
      </c>
      <c r="I40" s="59">
        <v>8.6</v>
      </c>
      <c r="J40" s="23"/>
    </row>
    <row r="41" s="1" customFormat="1" ht="39" customHeight="1" spans="1:10">
      <c r="A41" s="19">
        <v>13</v>
      </c>
      <c r="B41" s="46" t="s">
        <v>107</v>
      </c>
      <c r="C41" s="15" t="s">
        <v>72</v>
      </c>
      <c r="D41" s="19" t="s">
        <v>108</v>
      </c>
      <c r="E41" s="19">
        <v>13.6</v>
      </c>
      <c r="F41" s="11" t="s">
        <v>28</v>
      </c>
      <c r="G41" s="24"/>
      <c r="H41" s="47" t="s">
        <v>109</v>
      </c>
      <c r="I41" s="59">
        <v>13.2</v>
      </c>
      <c r="J41" s="23"/>
    </row>
    <row r="42" s="1" customFormat="1" ht="39" customHeight="1" spans="1:10">
      <c r="A42" s="19">
        <v>14</v>
      </c>
      <c r="B42" s="46" t="s">
        <v>110</v>
      </c>
      <c r="C42" s="15" t="s">
        <v>72</v>
      </c>
      <c r="D42" s="19" t="s">
        <v>111</v>
      </c>
      <c r="E42" s="19">
        <v>8.2</v>
      </c>
      <c r="F42" s="11" t="s">
        <v>28</v>
      </c>
      <c r="G42" s="24"/>
      <c r="H42" s="47" t="s">
        <v>112</v>
      </c>
      <c r="I42" s="59">
        <v>3.6</v>
      </c>
      <c r="J42" s="23"/>
    </row>
    <row r="43" s="1" customFormat="1" ht="39" customHeight="1" spans="1:10">
      <c r="A43" s="19">
        <v>15</v>
      </c>
      <c r="B43" s="46" t="s">
        <v>113</v>
      </c>
      <c r="C43" s="15" t="s">
        <v>72</v>
      </c>
      <c r="D43" s="19" t="s">
        <v>114</v>
      </c>
      <c r="E43" s="48">
        <v>8.3</v>
      </c>
      <c r="F43" s="11" t="s">
        <v>28</v>
      </c>
      <c r="G43" s="24"/>
      <c r="H43" s="47" t="s">
        <v>115</v>
      </c>
      <c r="I43" s="59">
        <v>8.2</v>
      </c>
      <c r="J43" s="23"/>
    </row>
    <row r="44" s="1" customFormat="1" ht="36" customHeight="1" spans="1:10">
      <c r="A44" s="19"/>
      <c r="B44" s="45" t="s">
        <v>64</v>
      </c>
      <c r="C44" s="15"/>
      <c r="D44" s="45">
        <v>11</v>
      </c>
      <c r="E44" s="49">
        <f>SUM(E45:E55)</f>
        <v>41.7604</v>
      </c>
      <c r="F44" s="41"/>
      <c r="G44" s="24"/>
      <c r="H44" s="45">
        <v>11</v>
      </c>
      <c r="I44" s="40">
        <f>SUM(I45:I55)</f>
        <v>40.44</v>
      </c>
      <c r="J44" s="23"/>
    </row>
    <row r="45" s="1" customFormat="1" ht="35" customHeight="1" spans="1:10">
      <c r="A45" s="19">
        <v>16</v>
      </c>
      <c r="B45" s="50" t="s">
        <v>116</v>
      </c>
      <c r="C45" s="15" t="s">
        <v>72</v>
      </c>
      <c r="D45" s="44" t="s">
        <v>117</v>
      </c>
      <c r="E45" s="51">
        <v>0.5535</v>
      </c>
      <c r="F45" s="11" t="s">
        <v>28</v>
      </c>
      <c r="G45" s="24"/>
      <c r="H45" s="44" t="s">
        <v>117</v>
      </c>
      <c r="I45" s="51">
        <v>0.55</v>
      </c>
      <c r="J45" s="23"/>
    </row>
    <row r="46" s="1" customFormat="1" ht="35" customHeight="1" spans="1:10">
      <c r="A46" s="19">
        <v>17</v>
      </c>
      <c r="B46" s="43" t="s">
        <v>118</v>
      </c>
      <c r="C46" s="15" t="s">
        <v>72</v>
      </c>
      <c r="D46" s="44" t="s">
        <v>119</v>
      </c>
      <c r="E46" s="51">
        <v>0.471</v>
      </c>
      <c r="F46" s="11" t="s">
        <v>28</v>
      </c>
      <c r="G46" s="24"/>
      <c r="H46" s="15" t="s">
        <v>120</v>
      </c>
      <c r="I46" s="15">
        <v>0.47</v>
      </c>
      <c r="J46" s="23"/>
    </row>
    <row r="47" s="1" customFormat="1" ht="35" customHeight="1" spans="1:10">
      <c r="A47" s="19">
        <v>18</v>
      </c>
      <c r="B47" s="43" t="s">
        <v>121</v>
      </c>
      <c r="C47" s="15" t="s">
        <v>72</v>
      </c>
      <c r="D47" s="44" t="s">
        <v>122</v>
      </c>
      <c r="E47" s="51">
        <v>2.8832</v>
      </c>
      <c r="F47" s="11" t="s">
        <v>28</v>
      </c>
      <c r="G47" s="24"/>
      <c r="H47" s="15" t="s">
        <v>123</v>
      </c>
      <c r="I47" s="15">
        <v>3.08</v>
      </c>
      <c r="J47" s="23"/>
    </row>
    <row r="48" s="1" customFormat="1" ht="35" customHeight="1" spans="1:10">
      <c r="A48" s="19">
        <v>19</v>
      </c>
      <c r="B48" s="43" t="s">
        <v>124</v>
      </c>
      <c r="C48" s="15" t="s">
        <v>72</v>
      </c>
      <c r="D48" s="44" t="s">
        <v>125</v>
      </c>
      <c r="E48" s="51">
        <v>0.7752</v>
      </c>
      <c r="F48" s="11" t="s">
        <v>28</v>
      </c>
      <c r="G48" s="24"/>
      <c r="H48" s="15" t="s">
        <v>126</v>
      </c>
      <c r="I48" s="15">
        <v>0.81</v>
      </c>
      <c r="J48" s="23"/>
    </row>
    <row r="49" s="1" customFormat="1" ht="35" customHeight="1" spans="1:10">
      <c r="A49" s="19">
        <v>20</v>
      </c>
      <c r="B49" s="43" t="s">
        <v>127</v>
      </c>
      <c r="C49" s="15" t="s">
        <v>72</v>
      </c>
      <c r="D49" s="44" t="s">
        <v>128</v>
      </c>
      <c r="E49" s="51">
        <v>0.51</v>
      </c>
      <c r="F49" s="11" t="s">
        <v>28</v>
      </c>
      <c r="G49" s="24"/>
      <c r="H49" s="15" t="s">
        <v>129</v>
      </c>
      <c r="I49" s="15">
        <v>0.39</v>
      </c>
      <c r="J49" s="23"/>
    </row>
    <row r="50" s="1" customFormat="1" ht="35" customHeight="1" spans="1:10">
      <c r="A50" s="19">
        <v>21</v>
      </c>
      <c r="B50" s="43" t="s">
        <v>121</v>
      </c>
      <c r="C50" s="15" t="s">
        <v>72</v>
      </c>
      <c r="D50" s="44" t="s">
        <v>130</v>
      </c>
      <c r="E50" s="51">
        <v>0.4675</v>
      </c>
      <c r="F50" s="11" t="s">
        <v>28</v>
      </c>
      <c r="G50" s="24"/>
      <c r="H50" s="15" t="s">
        <v>131</v>
      </c>
      <c r="I50" s="15">
        <v>0.51</v>
      </c>
      <c r="J50" s="23"/>
    </row>
    <row r="51" s="1" customFormat="1" ht="35" customHeight="1" spans="1:10">
      <c r="A51" s="19">
        <v>22</v>
      </c>
      <c r="B51" s="43" t="s">
        <v>132</v>
      </c>
      <c r="C51" s="15" t="s">
        <v>72</v>
      </c>
      <c r="D51" s="44" t="s">
        <v>133</v>
      </c>
      <c r="E51" s="51">
        <v>0.85</v>
      </c>
      <c r="F51" s="11" t="s">
        <v>28</v>
      </c>
      <c r="G51" s="24"/>
      <c r="H51" s="15" t="s">
        <v>134</v>
      </c>
      <c r="I51" s="15">
        <v>0.82</v>
      </c>
      <c r="J51" s="23"/>
    </row>
    <row r="52" s="1" customFormat="1" ht="35" customHeight="1" spans="1:10">
      <c r="A52" s="19">
        <v>23</v>
      </c>
      <c r="B52" s="43" t="s">
        <v>135</v>
      </c>
      <c r="C52" s="15" t="s">
        <v>72</v>
      </c>
      <c r="D52" s="44" t="s">
        <v>136</v>
      </c>
      <c r="E52" s="51">
        <v>1.02</v>
      </c>
      <c r="F52" s="11" t="s">
        <v>28</v>
      </c>
      <c r="G52" s="24"/>
      <c r="H52" s="15" t="s">
        <v>137</v>
      </c>
      <c r="I52" s="15">
        <v>1.25</v>
      </c>
      <c r="J52" s="23"/>
    </row>
    <row r="53" s="1" customFormat="1" ht="35" customHeight="1" spans="1:10">
      <c r="A53" s="19">
        <v>24</v>
      </c>
      <c r="B53" s="43" t="s">
        <v>138</v>
      </c>
      <c r="C53" s="15" t="s">
        <v>72</v>
      </c>
      <c r="D53" s="44" t="s">
        <v>139</v>
      </c>
      <c r="E53" s="51">
        <v>11.22</v>
      </c>
      <c r="F53" s="11" t="s">
        <v>28</v>
      </c>
      <c r="G53" s="24"/>
      <c r="H53" s="15" t="s">
        <v>140</v>
      </c>
      <c r="I53" s="15">
        <v>8.81</v>
      </c>
      <c r="J53" s="23"/>
    </row>
    <row r="54" s="1" customFormat="1" ht="55" customHeight="1" spans="1:10">
      <c r="A54" s="19">
        <v>25</v>
      </c>
      <c r="B54" s="43" t="s">
        <v>141</v>
      </c>
      <c r="C54" s="15" t="s">
        <v>72</v>
      </c>
      <c r="D54" s="44" t="s">
        <v>142</v>
      </c>
      <c r="E54" s="51">
        <v>22.5</v>
      </c>
      <c r="F54" s="11" t="s">
        <v>28</v>
      </c>
      <c r="G54" s="24"/>
      <c r="H54" s="15" t="s">
        <v>143</v>
      </c>
      <c r="I54" s="15">
        <v>23.24</v>
      </c>
      <c r="J54" s="23"/>
    </row>
    <row r="55" s="1" customFormat="1" ht="47" customHeight="1" spans="1:10">
      <c r="A55" s="19">
        <v>26</v>
      </c>
      <c r="B55" s="43" t="s">
        <v>144</v>
      </c>
      <c r="C55" s="15" t="s">
        <v>72</v>
      </c>
      <c r="D55" s="44" t="s">
        <v>128</v>
      </c>
      <c r="E55" s="51">
        <v>0.51</v>
      </c>
      <c r="F55" s="11" t="s">
        <v>28</v>
      </c>
      <c r="G55" s="24"/>
      <c r="H55" s="44" t="s">
        <v>128</v>
      </c>
      <c r="I55" s="51">
        <v>0.51</v>
      </c>
      <c r="J55" s="23"/>
    </row>
  </sheetData>
  <mergeCells count="12">
    <mergeCell ref="A2:J2"/>
    <mergeCell ref="F3:G3"/>
    <mergeCell ref="A3:A4"/>
    <mergeCell ref="B3:B4"/>
    <mergeCell ref="C3:C4"/>
    <mergeCell ref="D3:D4"/>
    <mergeCell ref="E3:E4"/>
    <mergeCell ref="H3:H4"/>
    <mergeCell ref="I3:I4"/>
    <mergeCell ref="J3:J4"/>
    <mergeCell ref="J8:J9"/>
    <mergeCell ref="J11:J12"/>
  </mergeCells>
  <printOptions horizontalCentered="1"/>
  <pageMargins left="0.393055555555556" right="0.393055555555556" top="0.786805555555556" bottom="0.786805555555556" header="0.5" footer="0.5"/>
  <pageSetup paperSize="9" scale="89" fitToHeight="0" orientation="landscape" horizontalDpi="600"/>
  <headerFooter/>
  <ignoredErrors>
    <ignoredError sqref="D14:E14 H1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</vt:lpstr>
      <vt:lpstr>2019年财政整合</vt:lpstr>
      <vt:lpstr>2020年财政整合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Simon</cp:lastModifiedBy>
  <dcterms:created xsi:type="dcterms:W3CDTF">2020-06-22T12:46:00Z</dcterms:created>
  <dcterms:modified xsi:type="dcterms:W3CDTF">2020-11-04T01:39:04Z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  <property fmtid="{D5CDD505-2E9C-101B-9397-08002B2CF9AE}" pid="3" name="KSOReadingLayout">
    <vt:bool>true</vt:bool>
  </property>
</Properties>
</file>