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汇总表" sheetId="1" r:id="rId1"/>
    <sheet name="交通类" sheetId="2" r:id="rId2"/>
    <sheet name="水利类" sheetId="3" r:id="rId3"/>
  </sheets>
  <definedNames>
    <definedName name="_xlnm._FilterDatabase" localSheetId="1" hidden="1">交通类!$4:$116</definedName>
    <definedName name="_xlnm._FilterDatabase" localSheetId="2" hidden="1">水利类!$A$4:$XEZ$11</definedName>
    <definedName name="_xlnm.Print_Titles" localSheetId="2">水利类!$3:$4</definedName>
    <definedName name="_xlnm.Print_Titles" localSheetId="0">汇总表!$3:$3</definedName>
    <definedName name="_xlnm.Print_Titles" localSheetId="1">交通类!$3:$4</definedName>
  </definedNames>
  <calcPr calcId="144525"/>
</workbook>
</file>

<file path=xl/sharedStrings.xml><?xml version="1.0" encoding="utf-8"?>
<sst xmlns="http://schemas.openxmlformats.org/spreadsheetml/2006/main" count="379" uniqueCount="223">
  <si>
    <t>附件1</t>
  </si>
  <si>
    <t>2020年第三批脱贫攻坚基础设施项目验收汇总表</t>
  </si>
  <si>
    <t>序号</t>
  </si>
  <si>
    <t>项目名称</t>
  </si>
  <si>
    <t>项目个数</t>
  </si>
  <si>
    <t>计划规模                （公里、座、处）</t>
  </si>
  <si>
    <t>计划资金
（万元）</t>
  </si>
  <si>
    <t>核定规模
（公里、座、处）</t>
  </si>
  <si>
    <t>核定金额
（万元）</t>
  </si>
  <si>
    <t>备注</t>
  </si>
  <si>
    <t>合   计</t>
  </si>
  <si>
    <t>一</t>
  </si>
  <si>
    <t>2020年财政整合交通设施项目</t>
  </si>
  <si>
    <t>道路硬化</t>
  </si>
  <si>
    <t>道路完善工程</t>
  </si>
  <si>
    <t>便民桥</t>
  </si>
  <si>
    <t>水毁工程</t>
  </si>
  <si>
    <t>二</t>
  </si>
  <si>
    <t>2020年财政整合水利设施项目</t>
  </si>
  <si>
    <t>安全饮水</t>
  </si>
  <si>
    <t>灌溉工程</t>
  </si>
  <si>
    <t>附件2</t>
  </si>
  <si>
    <t>2020年第三批脱贫攻坚财政整合基础设施项目验收明细表（交通类）</t>
  </si>
  <si>
    <t>计划文件</t>
  </si>
  <si>
    <t>计划规模
（公里、座、处、m³）</t>
  </si>
  <si>
    <t>计划资金 
（万元）</t>
  </si>
  <si>
    <t>验收格次</t>
  </si>
  <si>
    <t>核定规模
（公里、座、处、m³）</t>
  </si>
  <si>
    <t>核定资金
 （万元）</t>
  </si>
  <si>
    <t>合格</t>
  </si>
  <si>
    <t>不合格</t>
  </si>
  <si>
    <t>合计</t>
  </si>
  <si>
    <t>城关镇</t>
  </si>
  <si>
    <t>珍珠河村五组产业路硬化</t>
  </si>
  <si>
    <t>石发改发
〔2019〕518号</t>
  </si>
  <si>
    <t>元岭村四、五组产业路硬化</t>
  </si>
  <si>
    <t>池河镇</t>
  </si>
  <si>
    <t>合心村七组产业路硬化</t>
  </si>
  <si>
    <t>石发改发
〔2019〕518号
石发改发
〔2020〕49号</t>
  </si>
  <si>
    <t>两河镇</t>
  </si>
  <si>
    <t>中心村六组产业路硬化</t>
  </si>
  <si>
    <t>后柳镇</t>
  </si>
  <si>
    <t>中坝村三组何家崖</t>
  </si>
  <si>
    <t>石发改发
〔2020〕255号</t>
  </si>
  <si>
    <t>曾溪镇</t>
  </si>
  <si>
    <t>兴隆村一组</t>
  </si>
  <si>
    <t>石发改发
〔2020〕48号</t>
  </si>
  <si>
    <t>喜河镇</t>
  </si>
  <si>
    <t>蔡河村六组道路完善工程</t>
  </si>
  <si>
    <t>三</t>
  </si>
  <si>
    <t>新联村二组</t>
  </si>
  <si>
    <t>石发改发
〔2020〕251号</t>
  </si>
  <si>
    <t>新联村四组</t>
  </si>
  <si>
    <t>新联村六组</t>
  </si>
  <si>
    <t>农光村一组</t>
  </si>
  <si>
    <t>杨柳社区六组</t>
  </si>
  <si>
    <t>珍珠河村四组</t>
  </si>
  <si>
    <t>石发改发
〔2019〕407号
石发改发
〔2020〕49号</t>
  </si>
  <si>
    <t>交通局实施</t>
  </si>
  <si>
    <t>顺风村二组</t>
  </si>
  <si>
    <t>金齐村五组</t>
  </si>
  <si>
    <t>牛石川村一组</t>
  </si>
  <si>
    <t>高原村三元沟</t>
  </si>
  <si>
    <t>高原村九组</t>
  </si>
  <si>
    <t>金盆村一组</t>
  </si>
  <si>
    <t>饶峰镇</t>
  </si>
  <si>
    <t>新华村十组</t>
  </si>
  <si>
    <t>三合村四组</t>
  </si>
  <si>
    <t>团结村四组</t>
  </si>
  <si>
    <t>迎丰镇</t>
  </si>
  <si>
    <t>梧桐寺村四组</t>
  </si>
  <si>
    <t>三官庙村二组</t>
  </si>
  <si>
    <t>香炉沟村七组</t>
  </si>
  <si>
    <t>红花坪村七组</t>
  </si>
  <si>
    <t>红花坪村五组</t>
  </si>
  <si>
    <t>熨斗镇</t>
  </si>
  <si>
    <t>金星村一组</t>
  </si>
  <si>
    <t>瓦子沟村二组</t>
  </si>
  <si>
    <t>云雾山镇</t>
  </si>
  <si>
    <t>南沟村三组</t>
  </si>
  <si>
    <t>云阳村一组</t>
  </si>
  <si>
    <t>云阳村八组</t>
  </si>
  <si>
    <t>高坎村五组</t>
  </si>
  <si>
    <t>四</t>
  </si>
  <si>
    <t>双喜村五组</t>
  </si>
  <si>
    <t>石发改发
〔2020〕424号</t>
  </si>
  <si>
    <t>修复路基缺口65m³</t>
  </si>
  <si>
    <r>
      <rPr>
        <sz val="10"/>
        <rFont val="宋体"/>
        <charset val="134"/>
        <scheme val="minor"/>
      </rPr>
      <t>浆砌石61.125m³，修复路面5.4</t>
    </r>
    <r>
      <rPr>
        <sz val="10"/>
        <rFont val="SimSun"/>
        <charset val="134"/>
      </rPr>
      <t>㎡</t>
    </r>
  </si>
  <si>
    <t>丝银坝村十五组</t>
  </si>
  <si>
    <t>修复路基缺口53.58m³</t>
  </si>
  <si>
    <t>浆砌石42.1m³</t>
  </si>
  <si>
    <t>黄荆坝社区七组</t>
  </si>
  <si>
    <t>修复路基缺口140m³</t>
  </si>
  <si>
    <t>浆砌石136.8m³</t>
  </si>
  <si>
    <t>五三村六组</t>
  </si>
  <si>
    <r>
      <rPr>
        <sz val="10"/>
        <rFont val="宋体"/>
        <charset val="134"/>
        <scheme val="minor"/>
      </rPr>
      <t>修复路面破损73.6</t>
    </r>
    <r>
      <rPr>
        <sz val="10"/>
        <rFont val="SimSun"/>
        <charset val="134"/>
      </rPr>
      <t>㎡</t>
    </r>
  </si>
  <si>
    <t>修复路面70㎡</t>
  </si>
  <si>
    <t>太平村一组邱家湾</t>
  </si>
  <si>
    <r>
      <rPr>
        <sz val="10"/>
        <rFont val="宋体"/>
        <charset val="134"/>
        <scheme val="minor"/>
      </rPr>
      <t>修复路面破损78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，路基缺口347m³。</t>
    </r>
  </si>
  <si>
    <r>
      <rPr>
        <sz val="10"/>
        <rFont val="宋体"/>
        <charset val="134"/>
        <scheme val="minor"/>
      </rPr>
      <t>修复路面101.5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，浆砌石152.32m³</t>
    </r>
  </si>
  <si>
    <t>纸坊村二、五组</t>
  </si>
  <si>
    <r>
      <rPr>
        <sz val="10"/>
        <rFont val="宋体"/>
        <charset val="134"/>
        <scheme val="minor"/>
      </rPr>
      <t>修复路面破损68.8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，路基缺口50.34m³。</t>
    </r>
  </si>
  <si>
    <t>修复路面42㎡，浆砌石63.45m³</t>
  </si>
  <si>
    <t>新民村四组</t>
  </si>
  <si>
    <t>修复路基缺口45m³</t>
  </si>
  <si>
    <t>浆砌石42.3m³</t>
  </si>
  <si>
    <t>百乐村二组、三组</t>
  </si>
  <si>
    <t>修复路基缺口320m³</t>
  </si>
  <si>
    <t>浆砌石330.55m³</t>
  </si>
  <si>
    <t>雷兴村九组</t>
  </si>
  <si>
    <t>修复路基缺口650m³</t>
  </si>
  <si>
    <t>浆砌石654.9m³</t>
  </si>
  <si>
    <t>堡子社区七组</t>
  </si>
  <si>
    <r>
      <rPr>
        <sz val="10"/>
        <rFont val="宋体"/>
        <charset val="134"/>
        <scheme val="minor"/>
      </rPr>
      <t>修复路面破损70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，路基缺口180m³。</t>
    </r>
  </si>
  <si>
    <r>
      <rPr>
        <sz val="10"/>
        <rFont val="宋体"/>
        <charset val="134"/>
        <scheme val="minor"/>
      </rPr>
      <t>修复路面70</t>
    </r>
    <r>
      <rPr>
        <sz val="10"/>
        <rFont val="SimSun"/>
        <charset val="134"/>
      </rPr>
      <t>㎡，浆砌石</t>
    </r>
    <r>
      <rPr>
        <sz val="10"/>
        <rFont val="宋体"/>
        <charset val="134"/>
        <scheme val="minor"/>
      </rPr>
      <t>177.39m³</t>
    </r>
  </si>
  <si>
    <t>太平村五组</t>
  </si>
  <si>
    <r>
      <rPr>
        <sz val="10"/>
        <rFont val="宋体"/>
        <charset val="134"/>
        <scheme val="minor"/>
      </rPr>
      <t>修复路面破损105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，路基缺口100m³。</t>
    </r>
  </si>
  <si>
    <r>
      <rPr>
        <sz val="10"/>
        <rFont val="宋体"/>
        <charset val="134"/>
        <scheme val="minor"/>
      </rPr>
      <t>修复路面7</t>
    </r>
    <r>
      <rPr>
        <sz val="10"/>
        <rFont val="SimSun"/>
        <charset val="134"/>
      </rPr>
      <t>㎡，浆砌石</t>
    </r>
    <r>
      <rPr>
        <sz val="10"/>
        <rFont val="宋体"/>
        <charset val="134"/>
        <scheme val="minor"/>
      </rPr>
      <t>46.11m³</t>
    </r>
  </si>
  <si>
    <t>双桥村二组</t>
  </si>
  <si>
    <r>
      <rPr>
        <sz val="10"/>
        <rFont val="宋体"/>
        <charset val="134"/>
        <scheme val="minor"/>
      </rPr>
      <t>修复路面破损48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，路基缺口45m³。</t>
    </r>
  </si>
  <si>
    <r>
      <rPr>
        <sz val="10"/>
        <rFont val="宋体"/>
        <charset val="134"/>
        <scheme val="minor"/>
      </rPr>
      <t>浆砌石20.8m³，修复路面16.9</t>
    </r>
    <r>
      <rPr>
        <sz val="10"/>
        <rFont val="SimSun"/>
        <charset val="134"/>
      </rPr>
      <t>㎡</t>
    </r>
  </si>
  <si>
    <t>珍珠河村五组</t>
  </si>
  <si>
    <t>修复路基缺口300m³</t>
  </si>
  <si>
    <t>浆砌石276.295m³</t>
  </si>
  <si>
    <t>元岭村四组、五组</t>
  </si>
  <si>
    <t>修复路基缺口1100m³</t>
  </si>
  <si>
    <t>修复路基缺口413.3m³</t>
  </si>
  <si>
    <t>太平村三组</t>
  </si>
  <si>
    <t>新建浆砌挡护3处56m³</t>
  </si>
  <si>
    <t>农光村1-3组</t>
  </si>
  <si>
    <t>新建浆砌挡护4处108m³</t>
  </si>
  <si>
    <t>柏安6组</t>
  </si>
  <si>
    <t>新建浆砌挡护4处122m³</t>
  </si>
  <si>
    <t>合一村七组通柏安村（原碾盘村）五组</t>
  </si>
  <si>
    <t>新建浆砌挡护5处105m³</t>
  </si>
  <si>
    <t>柏桥村一组产业路</t>
  </si>
  <si>
    <r>
      <rPr>
        <sz val="10"/>
        <color theme="1"/>
        <rFont val="宋体"/>
        <charset val="134"/>
        <scheme val="minor"/>
      </rPr>
      <t>修复路面破损2000</t>
    </r>
    <r>
      <rPr>
        <sz val="10"/>
        <color theme="1"/>
        <rFont val="SimSun"/>
        <charset val="134"/>
      </rPr>
      <t>㎡</t>
    </r>
  </si>
  <si>
    <r>
      <rPr>
        <sz val="10"/>
        <rFont val="宋体"/>
        <charset val="134"/>
        <scheme val="minor"/>
      </rPr>
      <t>修复路面破损1580</t>
    </r>
    <r>
      <rPr>
        <sz val="10"/>
        <rFont val="SimSun"/>
        <charset val="134"/>
      </rPr>
      <t>㎡</t>
    </r>
  </si>
  <si>
    <t>黄村坝村</t>
  </si>
  <si>
    <t>新建浆砌挡护5处111m³</t>
  </si>
  <si>
    <t>一心村一组道路硬化</t>
  </si>
  <si>
    <t>新建浆砌挡护3处28m³</t>
  </si>
  <si>
    <t>柏桥村九组至牛石川村通村路</t>
  </si>
  <si>
    <t>新建浆砌挡护4处83m³</t>
  </si>
  <si>
    <t>柏桥村二组至永红村</t>
  </si>
  <si>
    <t>新建浆砌挡护2处56m³</t>
  </si>
  <si>
    <t>双坪村、金星村、瓦子沟村</t>
  </si>
  <si>
    <t>火地沟村3组4组6组</t>
  </si>
  <si>
    <t>新建浆砌挡护6处458m³</t>
  </si>
  <si>
    <t>艾心村六组</t>
  </si>
  <si>
    <t>石发改发
〔2020〕297号</t>
  </si>
  <si>
    <t>排洪沟修复153米、涵桥1座</t>
  </si>
  <si>
    <t>水利局实施</t>
  </si>
  <si>
    <t>三岔河村三、四组</t>
  </si>
  <si>
    <t>修复路基缺口200m³</t>
  </si>
  <si>
    <t>浆砌石193m³</t>
  </si>
  <si>
    <t>大湾村五组、七组</t>
  </si>
  <si>
    <t>修复路基缺口100m³</t>
  </si>
  <si>
    <t>浆砌石95.18m³</t>
  </si>
  <si>
    <t>齐心村二、三组</t>
  </si>
  <si>
    <r>
      <rPr>
        <sz val="10"/>
        <rFont val="宋体"/>
        <charset val="134"/>
        <scheme val="minor"/>
      </rPr>
      <t>修复路面破损70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，路基缺口250m³</t>
    </r>
  </si>
  <si>
    <r>
      <rPr>
        <sz val="10"/>
        <color rgb="FF000000"/>
        <rFont val="宋体"/>
        <charset val="134"/>
        <scheme val="minor"/>
      </rPr>
      <t>浆砌石250m³，路面69</t>
    </r>
    <r>
      <rPr>
        <sz val="10"/>
        <color rgb="FF000000"/>
        <rFont val="SimSun"/>
        <charset val="134"/>
      </rPr>
      <t>㎡</t>
    </r>
  </si>
  <si>
    <t>牛羊河村二组</t>
  </si>
  <si>
    <t>修复路基缺口800m³</t>
  </si>
  <si>
    <t>浆砌石794m³</t>
  </si>
  <si>
    <t>牛羊河村八组</t>
  </si>
  <si>
    <t>修复路基缺口760m³</t>
  </si>
  <si>
    <t>浆砌石761.42m³</t>
  </si>
  <si>
    <t>光明村一组</t>
  </si>
  <si>
    <r>
      <rPr>
        <sz val="10"/>
        <rFont val="宋体"/>
        <charset val="134"/>
        <scheme val="minor"/>
      </rPr>
      <t>修复路面破损120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，路基缺口90m³</t>
    </r>
  </si>
  <si>
    <r>
      <rPr>
        <sz val="10"/>
        <color rgb="FF000000"/>
        <rFont val="宋体"/>
        <charset val="134"/>
        <scheme val="minor"/>
      </rPr>
      <t>浆砌石70.784m³，路面135.3</t>
    </r>
    <r>
      <rPr>
        <sz val="10"/>
        <color rgb="FF000000"/>
        <rFont val="SimSun"/>
        <charset val="134"/>
      </rPr>
      <t>㎡</t>
    </r>
  </si>
  <si>
    <t>光明村一、二组</t>
  </si>
  <si>
    <r>
      <rPr>
        <sz val="10"/>
        <rFont val="宋体"/>
        <charset val="134"/>
        <scheme val="minor"/>
      </rPr>
      <t>修复路面破损95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，路基缺口450m³</t>
    </r>
  </si>
  <si>
    <r>
      <rPr>
        <sz val="10"/>
        <color rgb="FF000000"/>
        <rFont val="宋体"/>
        <charset val="134"/>
        <scheme val="minor"/>
      </rPr>
      <t>浆砌石441.66m³，路面91</t>
    </r>
    <r>
      <rPr>
        <sz val="10"/>
        <color rgb="FF000000"/>
        <rFont val="SimSun"/>
        <charset val="134"/>
      </rPr>
      <t>㎡</t>
    </r>
  </si>
  <si>
    <t>胜利村一、三组</t>
  </si>
  <si>
    <t>修复路基缺口360m³</t>
  </si>
  <si>
    <t>浆砌石361m³</t>
  </si>
  <si>
    <t>蒲溪村三组</t>
  </si>
  <si>
    <t>浆砌石100.19m³</t>
  </si>
  <si>
    <t>修复路基缺口150m³</t>
  </si>
  <si>
    <t>浆砌石142m³</t>
  </si>
  <si>
    <t>饶峰村四、五组</t>
  </si>
  <si>
    <t>修复路基缺口30m³</t>
  </si>
  <si>
    <t>浆砌石29.86m³</t>
  </si>
  <si>
    <t>三合村</t>
  </si>
  <si>
    <r>
      <rPr>
        <sz val="10"/>
        <rFont val="宋体"/>
        <charset val="134"/>
        <scheme val="minor"/>
      </rPr>
      <t>修复路面破损400</t>
    </r>
    <r>
      <rPr>
        <sz val="10"/>
        <rFont val="SimSun"/>
        <charset val="134"/>
      </rPr>
      <t>㎡</t>
    </r>
  </si>
  <si>
    <r>
      <rPr>
        <sz val="10"/>
        <color rgb="FF000000"/>
        <rFont val="宋体"/>
        <charset val="134"/>
        <scheme val="minor"/>
      </rPr>
      <t>修复路面420</t>
    </r>
    <r>
      <rPr>
        <sz val="10"/>
        <color rgb="FF000000"/>
        <rFont val="SimSun"/>
        <charset val="134"/>
      </rPr>
      <t>㎡</t>
    </r>
  </si>
  <si>
    <t>新华村十二组</t>
  </si>
  <si>
    <t>修复集水井、过滤池和部分管道</t>
  </si>
  <si>
    <t>集水井1处，过滤池1座，管道300m，蓄水池修复。</t>
  </si>
  <si>
    <t>三合三组至四组</t>
  </si>
  <si>
    <t>新建浆砌挡护4处100m³</t>
  </si>
  <si>
    <t>洞沟村五组（麻坪河）</t>
  </si>
  <si>
    <t>石发改发
〔2020〕423号</t>
  </si>
  <si>
    <t>建M7.5浆砌石挡墙1处446m，基础开挖8768.1825m³，M7.5浆砌石挡墙2997.975m³，土方开挖5340.5136m³</t>
  </si>
  <si>
    <t>板桥村五组</t>
  </si>
  <si>
    <r>
      <rPr>
        <sz val="10"/>
        <rFont val="宋体"/>
        <charset val="134"/>
        <scheme val="minor"/>
      </rPr>
      <t>修复路面破损52.1</t>
    </r>
    <r>
      <rPr>
        <sz val="10"/>
        <rFont val="SimSun"/>
        <charset val="134"/>
      </rPr>
      <t>㎡</t>
    </r>
    <r>
      <rPr>
        <sz val="10"/>
        <rFont val="宋体"/>
        <charset val="134"/>
        <scheme val="minor"/>
      </rPr>
      <t>，路基缺口16.68m³</t>
    </r>
  </si>
  <si>
    <t>瓦窑村一组、二组</t>
  </si>
  <si>
    <r>
      <rPr>
        <sz val="10"/>
        <color theme="1"/>
        <rFont val="宋体"/>
        <charset val="134"/>
        <scheme val="minor"/>
      </rPr>
      <t>修复路面破损565</t>
    </r>
    <r>
      <rPr>
        <sz val="10"/>
        <color theme="1"/>
        <rFont val="SimSun"/>
        <charset val="134"/>
      </rPr>
      <t>㎡</t>
    </r>
  </si>
  <si>
    <r>
      <rPr>
        <sz val="10"/>
        <color rgb="FF000000"/>
        <rFont val="宋体"/>
        <charset val="134"/>
        <scheme val="minor"/>
      </rPr>
      <t>修复路面破损565</t>
    </r>
    <r>
      <rPr>
        <sz val="10"/>
        <color rgb="FF000000"/>
        <rFont val="SimSun"/>
        <charset val="134"/>
      </rPr>
      <t>㎡</t>
    </r>
  </si>
  <si>
    <t>联盟村四组</t>
  </si>
  <si>
    <t>修复路基缺口73.6m³</t>
  </si>
  <si>
    <t>浆砌石71.82m³</t>
  </si>
  <si>
    <t>兴隆村二组</t>
  </si>
  <si>
    <r>
      <rPr>
        <sz val="10"/>
        <color theme="1"/>
        <rFont val="宋体"/>
        <charset val="134"/>
        <scheme val="minor"/>
      </rPr>
      <t>修复路面破损600.1</t>
    </r>
    <r>
      <rPr>
        <sz val="10"/>
        <color theme="1"/>
        <rFont val="SimSun"/>
        <charset val="134"/>
      </rPr>
      <t>㎡</t>
    </r>
    <r>
      <rPr>
        <sz val="10"/>
        <color theme="1"/>
        <rFont val="宋体"/>
        <charset val="134"/>
        <scheme val="minor"/>
      </rPr>
      <t>，路基缺口874m³</t>
    </r>
  </si>
  <si>
    <r>
      <rPr>
        <sz val="10"/>
        <color rgb="FF000000"/>
        <rFont val="宋体"/>
        <charset val="134"/>
        <scheme val="minor"/>
      </rPr>
      <t>修复路面600.1</t>
    </r>
    <r>
      <rPr>
        <sz val="10"/>
        <color rgb="FF000000"/>
        <rFont val="SimSun"/>
        <charset val="134"/>
      </rPr>
      <t>㎡，路基缺陷</t>
    </r>
    <r>
      <rPr>
        <sz val="10"/>
        <color rgb="FF000000"/>
        <rFont val="宋体"/>
        <charset val="134"/>
        <scheme val="minor"/>
      </rPr>
      <t>859.2m³</t>
    </r>
  </si>
  <si>
    <t>高坎村六组</t>
  </si>
  <si>
    <t>修复路基缺口922m³</t>
  </si>
  <si>
    <t>浆砌石846.29m³</t>
  </si>
  <si>
    <t>大沟村六组</t>
  </si>
  <si>
    <t>新建浆砌挡护3处311m³</t>
  </si>
  <si>
    <t>大沟村二组至新隆一组联村路工程</t>
  </si>
  <si>
    <t>新建浆砌挡护4处155.6m³</t>
  </si>
  <si>
    <t>联盟村三组</t>
  </si>
  <si>
    <t>新建浆砌挡护3处69.4m³</t>
  </si>
  <si>
    <t>附件3</t>
  </si>
  <si>
    <t>2020年第三批脱贫攻坚财政整合基础设施项目验收明细表（水利类）</t>
  </si>
  <si>
    <t>计划规模
（处）</t>
  </si>
  <si>
    <t>核定规模
（处）</t>
  </si>
  <si>
    <t>核定资金 
（万元）</t>
  </si>
  <si>
    <t>后柳镇集镇社区供水提升工程</t>
  </si>
  <si>
    <t>池河镇明星村、大阳村</t>
  </si>
  <si>
    <t>石发改发
〔2019〕518号
石发改发
〔2020〕49号
石发改发
〔2020〕298号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</si>
</sst>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);[Red]\(0\)"/>
    <numFmt numFmtId="178" formatCode="0.00_);\(0.00\)"/>
    <numFmt numFmtId="179" formatCode="0.0_ "/>
    <numFmt numFmtId="180" formatCode="0_);\(0\)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黑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sz val="11"/>
      <name val="黑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SimSun"/>
      <charset val="134"/>
    </font>
    <font>
      <sz val="10"/>
      <color theme="1"/>
      <name val="SimSun"/>
      <charset val="134"/>
    </font>
    <font>
      <sz val="10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4" fillId="15" borderId="11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6" fillId="23" borderId="13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 wrapText="1"/>
    </xf>
    <xf numFmtId="0" fontId="11" fillId="0" borderId="1" xfId="41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/>
    </xf>
    <xf numFmtId="176" fontId="11" fillId="0" borderId="1" xfId="52" applyNumberFormat="1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2" fillId="0" borderId="1" xfId="52" applyNumberFormat="1" applyFont="1" applyFill="1" applyBorder="1" applyAlignment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 wrapText="1"/>
    </xf>
    <xf numFmtId="179" fontId="12" fillId="0" borderId="1" xfId="52" applyNumberFormat="1" applyFont="1" applyFill="1" applyBorder="1" applyAlignment="1">
      <alignment horizontal="center" vertical="center" wrapText="1"/>
    </xf>
    <xf numFmtId="178" fontId="11" fillId="0" borderId="1" xfId="52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178" fontId="12" fillId="0" borderId="1" xfId="52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 applyProtection="1">
      <alignment horizontal="center" vertical="center" wrapText="1"/>
    </xf>
    <xf numFmtId="0" fontId="11" fillId="0" borderId="1" xfId="52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8" fontId="12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4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8" fontId="16" fillId="0" borderId="1" xfId="52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78" fontId="17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常规 14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明细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zoomScale="85" zoomScaleNormal="85" workbookViewId="0">
      <pane ySplit="3" topLeftCell="A4" activePane="bottomLeft" state="frozen"/>
      <selection/>
      <selection pane="bottomLeft" activeCell="J9" sqref="J9"/>
    </sheetView>
  </sheetViews>
  <sheetFormatPr defaultColWidth="9" defaultRowHeight="14.25" outlineLevelCol="7"/>
  <cols>
    <col min="1" max="1" width="6.63333333333333" style="1" customWidth="1"/>
    <col min="2" max="2" width="27.3833333333333" style="1" customWidth="1"/>
    <col min="3" max="3" width="12.3833333333333" style="1" customWidth="1"/>
    <col min="4" max="4" width="24.8833333333333" style="1" customWidth="1"/>
    <col min="5" max="5" width="12.6333333333333" style="1" customWidth="1"/>
    <col min="6" max="6" width="25.6333333333333" style="5" customWidth="1"/>
    <col min="7" max="7" width="12.3833333333333" style="1" customWidth="1"/>
    <col min="8" max="8" width="10.3833333333333" style="1" customWidth="1"/>
    <col min="9" max="16384" width="9" style="1"/>
  </cols>
  <sheetData>
    <row r="1" s="77" customFormat="1" ht="18" customHeight="1" spans="1:6">
      <c r="A1" s="81" t="s">
        <v>0</v>
      </c>
      <c r="B1" s="81"/>
      <c r="C1" s="82"/>
      <c r="F1" s="83"/>
    </row>
    <row r="2" s="78" customFormat="1" ht="44" customHeight="1" spans="1:8">
      <c r="A2" s="84" t="s">
        <v>1</v>
      </c>
      <c r="B2" s="84"/>
      <c r="C2" s="84"/>
      <c r="D2" s="84"/>
      <c r="E2" s="84"/>
      <c r="F2" s="85"/>
      <c r="G2" s="84"/>
      <c r="H2" s="84"/>
    </row>
    <row r="3" s="1" customFormat="1" ht="45" customHeight="1" spans="1:8">
      <c r="A3" s="86" t="s">
        <v>2</v>
      </c>
      <c r="B3" s="87" t="s">
        <v>3</v>
      </c>
      <c r="C3" s="86" t="s">
        <v>4</v>
      </c>
      <c r="D3" s="86" t="s">
        <v>5</v>
      </c>
      <c r="E3" s="86" t="s">
        <v>6</v>
      </c>
      <c r="F3" s="88" t="s">
        <v>7</v>
      </c>
      <c r="G3" s="86" t="s">
        <v>8</v>
      </c>
      <c r="H3" s="87" t="s">
        <v>9</v>
      </c>
    </row>
    <row r="4" s="1" customFormat="1" ht="35" customHeight="1" spans="1:8">
      <c r="A4" s="89" t="s">
        <v>10</v>
      </c>
      <c r="B4" s="90"/>
      <c r="C4" s="90">
        <f t="shared" ref="C4:G4" si="0">SUM(C5,C10)</f>
        <v>84</v>
      </c>
      <c r="D4" s="90"/>
      <c r="E4" s="91">
        <f t="shared" si="0"/>
        <v>2123.70872</v>
      </c>
      <c r="F4" s="92"/>
      <c r="G4" s="90">
        <f t="shared" si="0"/>
        <v>1910.99</v>
      </c>
      <c r="H4" s="93"/>
    </row>
    <row r="5" s="79" customFormat="1" ht="37" customHeight="1" spans="1:8">
      <c r="A5" s="47" t="s">
        <v>11</v>
      </c>
      <c r="B5" s="94" t="s">
        <v>12</v>
      </c>
      <c r="C5" s="95">
        <f t="shared" ref="C5:G5" si="1">SUM(C6:C9)</f>
        <v>82</v>
      </c>
      <c r="D5" s="95"/>
      <c r="E5" s="96">
        <f t="shared" si="1"/>
        <v>1732.09872</v>
      </c>
      <c r="F5" s="97"/>
      <c r="G5" s="96">
        <f t="shared" si="1"/>
        <v>1596.42</v>
      </c>
      <c r="H5" s="49"/>
    </row>
    <row r="6" s="1" customFormat="1" ht="35" customHeight="1" spans="1:8">
      <c r="A6" s="35"/>
      <c r="B6" s="35" t="s">
        <v>13</v>
      </c>
      <c r="C6" s="35">
        <v>6</v>
      </c>
      <c r="D6" s="34">
        <v>9.73</v>
      </c>
      <c r="E6" s="34">
        <v>558.37</v>
      </c>
      <c r="F6" s="50">
        <v>9.18</v>
      </c>
      <c r="G6" s="50">
        <v>509.29</v>
      </c>
      <c r="H6" s="8"/>
    </row>
    <row r="7" s="1" customFormat="1" ht="35" customHeight="1" spans="1:8">
      <c r="A7" s="35"/>
      <c r="B7" s="35" t="s">
        <v>14</v>
      </c>
      <c r="C7" s="35">
        <v>1</v>
      </c>
      <c r="D7" s="35">
        <v>7.2</v>
      </c>
      <c r="E7" s="35">
        <v>100.8</v>
      </c>
      <c r="F7" s="50">
        <v>6.97</v>
      </c>
      <c r="G7" s="50">
        <v>95.75</v>
      </c>
      <c r="H7" s="8"/>
    </row>
    <row r="8" s="1" customFormat="1" ht="35" customHeight="1" spans="1:8">
      <c r="A8" s="35"/>
      <c r="B8" s="35" t="s">
        <v>15</v>
      </c>
      <c r="C8" s="35">
        <v>26</v>
      </c>
      <c r="D8" s="35">
        <v>26</v>
      </c>
      <c r="E8" s="35">
        <v>433.2</v>
      </c>
      <c r="F8" s="98">
        <v>26</v>
      </c>
      <c r="G8" s="50">
        <v>428.96</v>
      </c>
      <c r="H8" s="8"/>
    </row>
    <row r="9" s="1" customFormat="1" ht="35" customHeight="1" spans="1:8">
      <c r="A9" s="35"/>
      <c r="B9" s="35" t="s">
        <v>16</v>
      </c>
      <c r="C9" s="35">
        <v>49</v>
      </c>
      <c r="D9" s="35">
        <v>49</v>
      </c>
      <c r="E9" s="34">
        <v>639.72872</v>
      </c>
      <c r="F9" s="98">
        <v>49</v>
      </c>
      <c r="G9" s="50">
        <v>562.42</v>
      </c>
      <c r="H9" s="8"/>
    </row>
    <row r="10" s="79" customFormat="1" ht="36" customHeight="1" spans="1:8">
      <c r="A10" s="94" t="s">
        <v>17</v>
      </c>
      <c r="B10" s="94" t="s">
        <v>18</v>
      </c>
      <c r="C10" s="47">
        <f t="shared" ref="C10:G10" si="2">SUM(C11:C12)</f>
        <v>2</v>
      </c>
      <c r="D10" s="47">
        <f t="shared" si="2"/>
        <v>2</v>
      </c>
      <c r="E10" s="47">
        <f t="shared" si="2"/>
        <v>391.61</v>
      </c>
      <c r="F10" s="47">
        <f t="shared" si="2"/>
        <v>2</v>
      </c>
      <c r="G10" s="47">
        <f t="shared" si="2"/>
        <v>314.57</v>
      </c>
      <c r="H10" s="49"/>
    </row>
    <row r="11" s="79" customFormat="1" ht="35" customHeight="1" spans="1:8">
      <c r="A11" s="94"/>
      <c r="B11" s="99" t="s">
        <v>19</v>
      </c>
      <c r="C11" s="49">
        <v>1</v>
      </c>
      <c r="D11" s="49">
        <v>1</v>
      </c>
      <c r="E11" s="49">
        <v>100</v>
      </c>
      <c r="F11" s="49">
        <v>1</v>
      </c>
      <c r="G11" s="100">
        <v>74.33</v>
      </c>
      <c r="H11" s="49"/>
    </row>
    <row r="12" s="80" customFormat="1" ht="35" customHeight="1" spans="1:8">
      <c r="A12" s="8"/>
      <c r="B12" s="10" t="s">
        <v>20</v>
      </c>
      <c r="C12" s="10">
        <v>1</v>
      </c>
      <c r="D12" s="101">
        <v>1</v>
      </c>
      <c r="E12" s="102">
        <v>291.61</v>
      </c>
      <c r="F12" s="103">
        <v>1</v>
      </c>
      <c r="G12" s="100">
        <v>240.24</v>
      </c>
      <c r="H12" s="101"/>
    </row>
  </sheetData>
  <mergeCells count="3">
    <mergeCell ref="A1:B1"/>
    <mergeCell ref="A2:H2"/>
    <mergeCell ref="A4:B4"/>
  </mergeCells>
  <printOptions horizontalCentered="1"/>
  <pageMargins left="0.393055555555556" right="0.39305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6"/>
  <sheetViews>
    <sheetView zoomScale="70" zoomScaleNormal="70" workbookViewId="0">
      <pane ySplit="4" topLeftCell="A5" activePane="bottomLeft" state="frozen"/>
      <selection/>
      <selection pane="bottomLeft" activeCell="O15" sqref="O15"/>
    </sheetView>
  </sheetViews>
  <sheetFormatPr defaultColWidth="9" defaultRowHeight="14.25"/>
  <cols>
    <col min="1" max="1" width="6.24166666666667" style="1" customWidth="1"/>
    <col min="2" max="2" width="24.575" style="1" customWidth="1"/>
    <col min="3" max="3" width="15.675" style="1" customWidth="1"/>
    <col min="4" max="4" width="26.8" style="1" customWidth="1"/>
    <col min="5" max="5" width="12.3833333333333" style="4" customWidth="1"/>
    <col min="6" max="7" width="7.63333333333333" style="1" customWidth="1"/>
    <col min="8" max="8" width="29.275" style="5" customWidth="1"/>
    <col min="9" max="9" width="12" style="5" customWidth="1"/>
    <col min="10" max="10" width="14" style="1" customWidth="1"/>
    <col min="11" max="16380" width="9" style="1"/>
    <col min="16381" max="16384" width="9" style="6"/>
  </cols>
  <sheetData>
    <row r="1" s="1" customFormat="1" spans="1:9">
      <c r="A1" s="3" t="s">
        <v>21</v>
      </c>
      <c r="E1" s="4"/>
      <c r="H1" s="5"/>
      <c r="I1" s="5"/>
    </row>
    <row r="2" s="2" customFormat="1" ht="44" customHeight="1" spans="1:10">
      <c r="A2" s="7" t="s">
        <v>22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3.25" customHeight="1" spans="1:10">
      <c r="A3" s="8" t="s">
        <v>2</v>
      </c>
      <c r="B3" s="9" t="s">
        <v>3</v>
      </c>
      <c r="C3" s="9" t="s">
        <v>23</v>
      </c>
      <c r="D3" s="8" t="s">
        <v>24</v>
      </c>
      <c r="E3" s="8" t="s">
        <v>25</v>
      </c>
      <c r="F3" s="9" t="s">
        <v>26</v>
      </c>
      <c r="G3" s="9"/>
      <c r="H3" s="25" t="s">
        <v>27</v>
      </c>
      <c r="I3" s="25" t="s">
        <v>28</v>
      </c>
      <c r="J3" s="9" t="s">
        <v>9</v>
      </c>
    </row>
    <row r="4" s="3" customFormat="1" ht="21" customHeight="1" spans="1:10">
      <c r="A4" s="8"/>
      <c r="B4" s="9"/>
      <c r="C4" s="9"/>
      <c r="D4" s="9"/>
      <c r="E4" s="8"/>
      <c r="F4" s="9" t="s">
        <v>29</v>
      </c>
      <c r="G4" s="9" t="s">
        <v>30</v>
      </c>
      <c r="H4" s="25"/>
      <c r="I4" s="25"/>
      <c r="J4" s="9"/>
    </row>
    <row r="5" s="3" customFormat="1" ht="31" customHeight="1" spans="1:10">
      <c r="A5" s="9"/>
      <c r="B5" s="9" t="s">
        <v>31</v>
      </c>
      <c r="C5" s="10"/>
      <c r="D5" s="9"/>
      <c r="E5" s="11">
        <f>SUM(E6,E18,E21,E58)</f>
        <v>1732.09872</v>
      </c>
      <c r="F5" s="9"/>
      <c r="G5" s="9"/>
      <c r="H5" s="11"/>
      <c r="I5" s="11">
        <f>SUM(I6,I18,I21,I58)</f>
        <v>1596.42</v>
      </c>
      <c r="J5" s="63"/>
    </row>
    <row r="6" s="3" customFormat="1" ht="36" customHeight="1" spans="1:10">
      <c r="A6" s="9" t="s">
        <v>11</v>
      </c>
      <c r="B6" s="9" t="s">
        <v>13</v>
      </c>
      <c r="C6" s="10"/>
      <c r="D6" s="11">
        <f t="shared" ref="D6:I6" si="0">SUM(D7,D10,D12,D14,D16)</f>
        <v>9.73</v>
      </c>
      <c r="E6" s="11">
        <f t="shared" si="0"/>
        <v>558.37</v>
      </c>
      <c r="F6" s="9"/>
      <c r="G6" s="9"/>
      <c r="H6" s="11">
        <f t="shared" si="0"/>
        <v>9.18</v>
      </c>
      <c r="I6" s="11">
        <f t="shared" si="0"/>
        <v>509.29</v>
      </c>
      <c r="J6" s="63"/>
    </row>
    <row r="7" s="3" customFormat="1" ht="38" customHeight="1" spans="1:10">
      <c r="A7" s="28"/>
      <c r="B7" s="29" t="s">
        <v>32</v>
      </c>
      <c r="C7" s="30"/>
      <c r="D7" s="31">
        <f t="shared" ref="D7:I7" si="1">SUM(D8:D9)</f>
        <v>4.1</v>
      </c>
      <c r="E7" s="31">
        <f t="shared" si="1"/>
        <v>271</v>
      </c>
      <c r="F7" s="31"/>
      <c r="G7" s="31"/>
      <c r="H7" s="32">
        <f t="shared" si="1"/>
        <v>3.662</v>
      </c>
      <c r="I7" s="41">
        <f t="shared" si="1"/>
        <v>251.25</v>
      </c>
      <c r="J7" s="18"/>
    </row>
    <row r="8" s="3" customFormat="1" ht="31" customHeight="1" spans="1:10">
      <c r="A8" s="33">
        <v>1</v>
      </c>
      <c r="B8" s="34" t="s">
        <v>33</v>
      </c>
      <c r="C8" s="35" t="s">
        <v>34</v>
      </c>
      <c r="D8" s="34">
        <v>1.8</v>
      </c>
      <c r="E8" s="34">
        <v>99</v>
      </c>
      <c r="F8" s="27"/>
      <c r="G8" s="36"/>
      <c r="H8" s="27">
        <v>1.664</v>
      </c>
      <c r="I8" s="27">
        <v>103.49</v>
      </c>
      <c r="J8" s="36"/>
    </row>
    <row r="9" s="1" customFormat="1" ht="31" customHeight="1" spans="1:10">
      <c r="A9" s="33">
        <v>2</v>
      </c>
      <c r="B9" s="34" t="s">
        <v>35</v>
      </c>
      <c r="C9" s="35" t="s">
        <v>34</v>
      </c>
      <c r="D9" s="34">
        <v>2.3</v>
      </c>
      <c r="E9" s="34">
        <v>172</v>
      </c>
      <c r="F9" s="27"/>
      <c r="G9" s="36"/>
      <c r="H9" s="27">
        <v>1.998</v>
      </c>
      <c r="I9" s="27">
        <v>147.76</v>
      </c>
      <c r="J9" s="36"/>
    </row>
    <row r="10" s="1" customFormat="1" ht="34" customHeight="1" spans="1:10">
      <c r="A10" s="33"/>
      <c r="B10" s="29" t="s">
        <v>36</v>
      </c>
      <c r="C10" s="33"/>
      <c r="D10" s="29">
        <f>SUM(D11:D11)</f>
        <v>1.9</v>
      </c>
      <c r="E10" s="29">
        <f>SUM(E11:E11)</f>
        <v>104.5</v>
      </c>
      <c r="F10" s="29"/>
      <c r="G10" s="29"/>
      <c r="H10" s="29">
        <f>SUM(H11)</f>
        <v>1.94</v>
      </c>
      <c r="I10" s="29">
        <f>SUM(I11)</f>
        <v>95.45</v>
      </c>
      <c r="J10" s="33"/>
    </row>
    <row r="11" s="1" customFormat="1" ht="54" customHeight="1" spans="1:10">
      <c r="A11" s="33">
        <v>3</v>
      </c>
      <c r="B11" s="37" t="s">
        <v>37</v>
      </c>
      <c r="C11" s="17" t="s">
        <v>38</v>
      </c>
      <c r="D11" s="17">
        <v>1.9</v>
      </c>
      <c r="E11" s="17">
        <v>104.5</v>
      </c>
      <c r="F11" s="27"/>
      <c r="G11" s="33"/>
      <c r="H11" s="38">
        <v>1.94</v>
      </c>
      <c r="I11" s="33">
        <v>95.45</v>
      </c>
      <c r="J11" s="29"/>
    </row>
    <row r="12" s="1" customFormat="1" ht="34" customHeight="1" spans="1:10">
      <c r="A12" s="33"/>
      <c r="B12" s="29" t="s">
        <v>39</v>
      </c>
      <c r="C12" s="35"/>
      <c r="D12" s="29">
        <f>SUM(D13:D13)</f>
        <v>2.2</v>
      </c>
      <c r="E12" s="29">
        <f>SUM(E13:E13)</f>
        <v>117.5</v>
      </c>
      <c r="F12" s="27"/>
      <c r="G12" s="33"/>
      <c r="H12" s="39">
        <f>SUM(H13)</f>
        <v>2.2</v>
      </c>
      <c r="I12" s="39">
        <f>SUM(I13)</f>
        <v>105.65</v>
      </c>
      <c r="J12" s="33"/>
    </row>
    <row r="13" s="1" customFormat="1" ht="33" customHeight="1" spans="1:10">
      <c r="A13" s="33">
        <v>4</v>
      </c>
      <c r="B13" s="23" t="s">
        <v>40</v>
      </c>
      <c r="C13" s="35" t="s">
        <v>34</v>
      </c>
      <c r="D13" s="17">
        <v>2.2</v>
      </c>
      <c r="E13" s="17">
        <v>117.5</v>
      </c>
      <c r="F13" s="27"/>
      <c r="G13" s="33"/>
      <c r="H13" s="40">
        <v>2.2</v>
      </c>
      <c r="I13" s="33">
        <v>105.65</v>
      </c>
      <c r="J13" s="29"/>
    </row>
    <row r="14" s="3" customFormat="1" ht="32" customHeight="1" spans="1:10">
      <c r="A14" s="28"/>
      <c r="B14" s="29" t="s">
        <v>41</v>
      </c>
      <c r="C14" s="30"/>
      <c r="D14" s="41">
        <f>SUM(D15)</f>
        <v>0.68</v>
      </c>
      <c r="E14" s="41">
        <f>SUM(E15)</f>
        <v>37.4</v>
      </c>
      <c r="F14" s="31"/>
      <c r="G14" s="31"/>
      <c r="H14" s="41">
        <f>SUM(H15)</f>
        <v>0.528</v>
      </c>
      <c r="I14" s="41">
        <f>SUM(I15)</f>
        <v>28.99</v>
      </c>
      <c r="J14" s="18"/>
    </row>
    <row r="15" s="3" customFormat="1" ht="36" customHeight="1" spans="1:10">
      <c r="A15" s="42">
        <v>5</v>
      </c>
      <c r="B15" s="35" t="s">
        <v>42</v>
      </c>
      <c r="C15" s="17" t="s">
        <v>43</v>
      </c>
      <c r="D15" s="43">
        <v>0.68</v>
      </c>
      <c r="E15" s="43">
        <v>37.4</v>
      </c>
      <c r="F15" s="27"/>
      <c r="G15" s="36"/>
      <c r="H15" s="44">
        <v>0.528</v>
      </c>
      <c r="I15" s="21">
        <v>28.99</v>
      </c>
      <c r="J15" s="18"/>
    </row>
    <row r="16" s="3" customFormat="1" ht="32" customHeight="1" spans="1:10">
      <c r="A16" s="42"/>
      <c r="B16" s="29" t="s">
        <v>44</v>
      </c>
      <c r="C16" s="17"/>
      <c r="D16" s="41">
        <f t="shared" ref="D16:I16" si="2">SUM(D17)</f>
        <v>0.85</v>
      </c>
      <c r="E16" s="41">
        <f t="shared" si="2"/>
        <v>27.97</v>
      </c>
      <c r="F16" s="27"/>
      <c r="G16" s="36"/>
      <c r="H16" s="45">
        <f t="shared" si="2"/>
        <v>0.85</v>
      </c>
      <c r="I16" s="45">
        <f t="shared" si="2"/>
        <v>27.95</v>
      </c>
      <c r="J16" s="21"/>
    </row>
    <row r="17" s="3" customFormat="1" ht="35" customHeight="1" spans="1:10">
      <c r="A17" s="42">
        <v>6</v>
      </c>
      <c r="B17" s="34" t="s">
        <v>45</v>
      </c>
      <c r="C17" s="17" t="s">
        <v>46</v>
      </c>
      <c r="D17" s="46">
        <v>0.85</v>
      </c>
      <c r="E17" s="17">
        <v>27.97</v>
      </c>
      <c r="F17" s="27"/>
      <c r="G17" s="36"/>
      <c r="H17" s="44">
        <v>0.85</v>
      </c>
      <c r="I17" s="21">
        <v>27.95</v>
      </c>
      <c r="J17" s="18"/>
    </row>
    <row r="18" s="3" customFormat="1" ht="35" customHeight="1" spans="1:10">
      <c r="A18" s="47" t="s">
        <v>17</v>
      </c>
      <c r="B18" s="8" t="s">
        <v>14</v>
      </c>
      <c r="C18" s="35"/>
      <c r="D18" s="8">
        <f t="shared" ref="D18:I18" si="3">SUM(D19)</f>
        <v>7.2</v>
      </c>
      <c r="E18" s="8">
        <f t="shared" si="3"/>
        <v>100.8</v>
      </c>
      <c r="F18" s="8"/>
      <c r="G18" s="8"/>
      <c r="H18" s="8">
        <f t="shared" si="3"/>
        <v>6.97</v>
      </c>
      <c r="I18" s="8">
        <f t="shared" si="3"/>
        <v>95.75</v>
      </c>
      <c r="J18" s="10"/>
    </row>
    <row r="19" s="3" customFormat="1" ht="35" customHeight="1" spans="1:10">
      <c r="A19" s="47"/>
      <c r="B19" s="8" t="s">
        <v>47</v>
      </c>
      <c r="C19" s="35"/>
      <c r="D19" s="48">
        <f>SUM(D20:D20)</f>
        <v>7.2</v>
      </c>
      <c r="E19" s="25">
        <f>SUM(E20:E20)</f>
        <v>100.8</v>
      </c>
      <c r="F19" s="8"/>
      <c r="G19" s="8"/>
      <c r="H19" s="25">
        <f>SUM(H20)</f>
        <v>6.97</v>
      </c>
      <c r="I19" s="25">
        <f>SUM(I20)</f>
        <v>95.75</v>
      </c>
      <c r="J19" s="10"/>
    </row>
    <row r="20" s="3" customFormat="1" ht="35" customHeight="1" spans="1:10">
      <c r="A20" s="49">
        <v>1</v>
      </c>
      <c r="B20" s="23" t="s">
        <v>48</v>
      </c>
      <c r="C20" s="17" t="s">
        <v>34</v>
      </c>
      <c r="D20" s="15">
        <v>7.2</v>
      </c>
      <c r="E20" s="15">
        <v>100.8</v>
      </c>
      <c r="F20" s="21"/>
      <c r="G20" s="8"/>
      <c r="H20" s="50">
        <v>6.97</v>
      </c>
      <c r="I20" s="50">
        <v>95.75</v>
      </c>
      <c r="J20" s="9"/>
    </row>
    <row r="21" s="1" customFormat="1" ht="34" customHeight="1" spans="1:10">
      <c r="A21" s="47" t="s">
        <v>49</v>
      </c>
      <c r="B21" s="9" t="s">
        <v>15</v>
      </c>
      <c r="C21" s="51"/>
      <c r="D21" s="52">
        <f t="shared" ref="D21:I21" si="4">SUM(D22,D29,D31,D34,D38,D41,D43,D49,D52,D56)</f>
        <v>26</v>
      </c>
      <c r="E21" s="52">
        <f t="shared" si="4"/>
        <v>433.2</v>
      </c>
      <c r="F21" s="18"/>
      <c r="G21" s="36"/>
      <c r="H21" s="52">
        <f t="shared" si="4"/>
        <v>26</v>
      </c>
      <c r="I21" s="52">
        <f t="shared" si="4"/>
        <v>428.96</v>
      </c>
      <c r="J21" s="51"/>
    </row>
    <row r="22" s="1" customFormat="1" ht="35" customHeight="1" spans="1:10">
      <c r="A22" s="47"/>
      <c r="B22" s="9" t="s">
        <v>32</v>
      </c>
      <c r="C22" s="51"/>
      <c r="D22" s="52">
        <f t="shared" ref="D22:I22" si="5">SUM(D23:D28)</f>
        <v>6</v>
      </c>
      <c r="E22" s="52">
        <f t="shared" si="5"/>
        <v>146.6</v>
      </c>
      <c r="F22" s="18"/>
      <c r="G22" s="36"/>
      <c r="H22" s="52">
        <f t="shared" si="5"/>
        <v>6</v>
      </c>
      <c r="I22" s="52">
        <f t="shared" si="5"/>
        <v>146.27</v>
      </c>
      <c r="J22" s="51"/>
    </row>
    <row r="23" s="1" customFormat="1" ht="33" customHeight="1" spans="1:11">
      <c r="A23" s="49">
        <v>1</v>
      </c>
      <c r="B23" s="17" t="s">
        <v>50</v>
      </c>
      <c r="C23" s="17" t="s">
        <v>51</v>
      </c>
      <c r="D23" s="23">
        <v>1</v>
      </c>
      <c r="E23" s="17">
        <v>10</v>
      </c>
      <c r="F23" s="21"/>
      <c r="G23" s="27"/>
      <c r="H23" s="53">
        <v>1</v>
      </c>
      <c r="I23" s="26">
        <v>9.79</v>
      </c>
      <c r="J23" s="9"/>
      <c r="K23" s="64"/>
    </row>
    <row r="24" s="1" customFormat="1" ht="33" customHeight="1" spans="1:10">
      <c r="A24" s="49">
        <v>2</v>
      </c>
      <c r="B24" s="17" t="s">
        <v>52</v>
      </c>
      <c r="C24" s="17" t="s">
        <v>51</v>
      </c>
      <c r="D24" s="23">
        <v>1</v>
      </c>
      <c r="E24" s="17">
        <v>8</v>
      </c>
      <c r="F24" s="21"/>
      <c r="G24" s="27"/>
      <c r="H24" s="53">
        <v>1</v>
      </c>
      <c r="I24" s="26">
        <v>8</v>
      </c>
      <c r="J24" s="9"/>
    </row>
    <row r="25" s="1" customFormat="1" ht="33" customHeight="1" spans="1:10">
      <c r="A25" s="49">
        <v>3</v>
      </c>
      <c r="B25" s="17" t="s">
        <v>53</v>
      </c>
      <c r="C25" s="17" t="s">
        <v>51</v>
      </c>
      <c r="D25" s="23">
        <v>1</v>
      </c>
      <c r="E25" s="17">
        <v>8</v>
      </c>
      <c r="F25" s="21"/>
      <c r="G25" s="27"/>
      <c r="H25" s="53">
        <v>1</v>
      </c>
      <c r="I25" s="26">
        <v>8</v>
      </c>
      <c r="J25" s="9"/>
    </row>
    <row r="26" s="1" customFormat="1" ht="33" customHeight="1" spans="1:10">
      <c r="A26" s="49">
        <v>4</v>
      </c>
      <c r="B26" s="17" t="s">
        <v>54</v>
      </c>
      <c r="C26" s="17" t="s">
        <v>51</v>
      </c>
      <c r="D26" s="23">
        <v>1</v>
      </c>
      <c r="E26" s="17">
        <v>13</v>
      </c>
      <c r="F26" s="21"/>
      <c r="G26" s="27"/>
      <c r="H26" s="53">
        <v>1</v>
      </c>
      <c r="I26" s="26">
        <v>12.98</v>
      </c>
      <c r="J26" s="9"/>
    </row>
    <row r="27" s="1" customFormat="1" ht="33" customHeight="1" spans="1:10">
      <c r="A27" s="49">
        <v>5</v>
      </c>
      <c r="B27" s="17" t="s">
        <v>55</v>
      </c>
      <c r="C27" s="17" t="s">
        <v>51</v>
      </c>
      <c r="D27" s="23">
        <v>1</v>
      </c>
      <c r="E27" s="17">
        <v>9</v>
      </c>
      <c r="F27" s="21"/>
      <c r="G27" s="27"/>
      <c r="H27" s="53">
        <v>1</v>
      </c>
      <c r="I27" s="26">
        <v>8.98</v>
      </c>
      <c r="J27" s="9"/>
    </row>
    <row r="28" s="1" customFormat="1" ht="52" customHeight="1" spans="1:10">
      <c r="A28" s="49">
        <v>6</v>
      </c>
      <c r="B28" s="17" t="s">
        <v>56</v>
      </c>
      <c r="C28" s="17" t="s">
        <v>57</v>
      </c>
      <c r="D28" s="23">
        <v>1</v>
      </c>
      <c r="E28" s="17">
        <v>98.6</v>
      </c>
      <c r="F28" s="21"/>
      <c r="G28" s="27"/>
      <c r="H28" s="53">
        <v>1</v>
      </c>
      <c r="I28" s="26">
        <v>98.52</v>
      </c>
      <c r="J28" s="65" t="s">
        <v>58</v>
      </c>
    </row>
    <row r="29" s="1" customFormat="1" ht="32" customHeight="1" spans="1:10">
      <c r="A29" s="49"/>
      <c r="B29" s="54" t="s">
        <v>36</v>
      </c>
      <c r="C29" s="23"/>
      <c r="D29" s="52">
        <f>SUM(D30:D30)</f>
        <v>1</v>
      </c>
      <c r="E29" s="52">
        <f>SUM(E30:E30)</f>
        <v>9.41</v>
      </c>
      <c r="F29" s="21"/>
      <c r="G29" s="27"/>
      <c r="H29" s="52">
        <f>SUM(H30)</f>
        <v>1</v>
      </c>
      <c r="I29" s="52">
        <f>SUM(I30)</f>
        <v>9.37</v>
      </c>
      <c r="J29" s="51"/>
    </row>
    <row r="30" s="1" customFormat="1" ht="55" customHeight="1" spans="1:10">
      <c r="A30" s="49">
        <v>7</v>
      </c>
      <c r="B30" s="17" t="s">
        <v>59</v>
      </c>
      <c r="C30" s="17" t="s">
        <v>57</v>
      </c>
      <c r="D30" s="17">
        <v>1</v>
      </c>
      <c r="E30" s="17">
        <v>9.41</v>
      </c>
      <c r="F30" s="21"/>
      <c r="G30" s="27"/>
      <c r="H30" s="53">
        <v>1</v>
      </c>
      <c r="I30" s="26">
        <v>9.37</v>
      </c>
      <c r="J30" s="8" t="s">
        <v>58</v>
      </c>
    </row>
    <row r="31" s="1" customFormat="1" ht="38" customHeight="1" spans="1:10">
      <c r="A31" s="42"/>
      <c r="B31" s="52" t="s">
        <v>41</v>
      </c>
      <c r="C31" s="17"/>
      <c r="D31" s="52">
        <f t="shared" ref="D31:I31" si="6">SUM(D32:D33)</f>
        <v>2</v>
      </c>
      <c r="E31" s="52">
        <f t="shared" si="6"/>
        <v>23.03</v>
      </c>
      <c r="F31" s="18"/>
      <c r="G31" s="36"/>
      <c r="H31" s="55">
        <f t="shared" si="6"/>
        <v>2</v>
      </c>
      <c r="I31" s="55">
        <f t="shared" si="6"/>
        <v>23</v>
      </c>
      <c r="J31" s="18"/>
    </row>
    <row r="32" s="1" customFormat="1" ht="55" customHeight="1" spans="1:10">
      <c r="A32" s="42">
        <v>8</v>
      </c>
      <c r="B32" s="17" t="s">
        <v>60</v>
      </c>
      <c r="C32" s="17" t="s">
        <v>57</v>
      </c>
      <c r="D32" s="17">
        <v>1</v>
      </c>
      <c r="E32" s="17">
        <v>10.81</v>
      </c>
      <c r="F32" s="21"/>
      <c r="G32" s="36"/>
      <c r="H32" s="56">
        <v>1</v>
      </c>
      <c r="I32" s="26">
        <v>10.79</v>
      </c>
      <c r="J32" s="8" t="s">
        <v>58</v>
      </c>
    </row>
    <row r="33" s="1" customFormat="1" ht="54" customHeight="1" spans="1:10">
      <c r="A33" s="42">
        <v>9</v>
      </c>
      <c r="B33" s="17" t="s">
        <v>61</v>
      </c>
      <c r="C33" s="17" t="s">
        <v>57</v>
      </c>
      <c r="D33" s="17">
        <v>1</v>
      </c>
      <c r="E33" s="17">
        <v>12.22</v>
      </c>
      <c r="F33" s="21"/>
      <c r="G33" s="36"/>
      <c r="H33" s="56">
        <v>1</v>
      </c>
      <c r="I33" s="26">
        <v>12.21</v>
      </c>
      <c r="J33" s="8" t="s">
        <v>58</v>
      </c>
    </row>
    <row r="34" s="1" customFormat="1" ht="40" customHeight="1" spans="1:10">
      <c r="A34" s="42"/>
      <c r="B34" s="57" t="s">
        <v>39</v>
      </c>
      <c r="C34" s="17"/>
      <c r="D34" s="52">
        <f t="shared" ref="D34:I34" si="7">SUM(D35:D37)</f>
        <v>3</v>
      </c>
      <c r="E34" s="52">
        <f t="shared" si="7"/>
        <v>82.43</v>
      </c>
      <c r="F34" s="21"/>
      <c r="G34" s="36"/>
      <c r="H34" s="52">
        <f t="shared" si="7"/>
        <v>3</v>
      </c>
      <c r="I34" s="52">
        <f t="shared" si="7"/>
        <v>77.42</v>
      </c>
      <c r="J34" s="18"/>
    </row>
    <row r="35" s="1" customFormat="1" ht="37" customHeight="1" spans="1:10">
      <c r="A35" s="42">
        <v>10</v>
      </c>
      <c r="B35" s="17" t="s">
        <v>62</v>
      </c>
      <c r="C35" s="17" t="s">
        <v>34</v>
      </c>
      <c r="D35" s="17">
        <v>1</v>
      </c>
      <c r="E35" s="17">
        <v>45</v>
      </c>
      <c r="F35" s="21"/>
      <c r="G35" s="36"/>
      <c r="H35" s="56">
        <v>1</v>
      </c>
      <c r="I35" s="26">
        <v>40.01</v>
      </c>
      <c r="J35" s="18"/>
    </row>
    <row r="36" s="1" customFormat="1" ht="52" customHeight="1" spans="1:10">
      <c r="A36" s="42">
        <v>11</v>
      </c>
      <c r="B36" s="17" t="s">
        <v>63</v>
      </c>
      <c r="C36" s="17" t="s">
        <v>57</v>
      </c>
      <c r="D36" s="17">
        <v>1</v>
      </c>
      <c r="E36" s="17">
        <v>19.61</v>
      </c>
      <c r="F36" s="21"/>
      <c r="G36" s="36"/>
      <c r="H36" s="56">
        <v>1</v>
      </c>
      <c r="I36" s="26">
        <v>19.61</v>
      </c>
      <c r="J36" s="18" t="s">
        <v>58</v>
      </c>
    </row>
    <row r="37" s="1" customFormat="1" ht="52" customHeight="1" spans="1:10">
      <c r="A37" s="42">
        <v>12</v>
      </c>
      <c r="B37" s="17" t="s">
        <v>64</v>
      </c>
      <c r="C37" s="17" t="s">
        <v>57</v>
      </c>
      <c r="D37" s="17">
        <v>1</v>
      </c>
      <c r="E37" s="17">
        <v>17.82</v>
      </c>
      <c r="F37" s="21"/>
      <c r="G37" s="36"/>
      <c r="H37" s="56">
        <v>1</v>
      </c>
      <c r="I37" s="26">
        <v>17.8</v>
      </c>
      <c r="J37" s="18" t="s">
        <v>58</v>
      </c>
    </row>
    <row r="38" s="1" customFormat="1" ht="37" customHeight="1" spans="1:10">
      <c r="A38" s="42"/>
      <c r="B38" s="57" t="s">
        <v>65</v>
      </c>
      <c r="C38" s="17"/>
      <c r="D38" s="52">
        <f t="shared" ref="D38:I38" si="8">SUM(D39:D40)</f>
        <v>2</v>
      </c>
      <c r="E38" s="52">
        <f t="shared" si="8"/>
        <v>22</v>
      </c>
      <c r="F38" s="18"/>
      <c r="G38" s="36"/>
      <c r="H38" s="52">
        <f t="shared" si="8"/>
        <v>2</v>
      </c>
      <c r="I38" s="52">
        <f t="shared" si="8"/>
        <v>22.23</v>
      </c>
      <c r="J38" s="18"/>
    </row>
    <row r="39" s="1" customFormat="1" ht="35" customHeight="1" spans="1:10">
      <c r="A39" s="42">
        <v>13</v>
      </c>
      <c r="B39" s="17" t="s">
        <v>66</v>
      </c>
      <c r="C39" s="17" t="s">
        <v>51</v>
      </c>
      <c r="D39" s="17">
        <v>1</v>
      </c>
      <c r="E39" s="17">
        <v>14</v>
      </c>
      <c r="F39" s="21"/>
      <c r="G39" s="36"/>
      <c r="H39" s="56">
        <v>1</v>
      </c>
      <c r="I39" s="26">
        <v>14.03</v>
      </c>
      <c r="J39" s="18"/>
    </row>
    <row r="40" s="1" customFormat="1" ht="35" customHeight="1" spans="1:10">
      <c r="A40" s="42">
        <v>14</v>
      </c>
      <c r="B40" s="17" t="s">
        <v>67</v>
      </c>
      <c r="C40" s="17" t="s">
        <v>51</v>
      </c>
      <c r="D40" s="17">
        <v>1</v>
      </c>
      <c r="E40" s="17">
        <v>8</v>
      </c>
      <c r="F40" s="21"/>
      <c r="G40" s="36"/>
      <c r="H40" s="56">
        <v>1</v>
      </c>
      <c r="I40" s="26">
        <v>8.2</v>
      </c>
      <c r="J40" s="18"/>
    </row>
    <row r="41" s="1" customFormat="1" ht="37" customHeight="1" spans="1:10">
      <c r="A41" s="42"/>
      <c r="B41" s="57" t="s">
        <v>47</v>
      </c>
      <c r="C41" s="17"/>
      <c r="D41" s="52">
        <f>SUM(D42:D42)</f>
        <v>1</v>
      </c>
      <c r="E41" s="52">
        <f>SUM(E42:E42)</f>
        <v>12.1</v>
      </c>
      <c r="F41" s="21"/>
      <c r="G41" s="36"/>
      <c r="H41" s="52">
        <f>SUM(H42:H42)</f>
        <v>1</v>
      </c>
      <c r="I41" s="52">
        <f>SUM(I42:I42)</f>
        <v>12.13</v>
      </c>
      <c r="J41" s="18"/>
    </row>
    <row r="42" s="1" customFormat="1" ht="59" customHeight="1" spans="1:10">
      <c r="A42" s="42">
        <v>15</v>
      </c>
      <c r="B42" s="17" t="s">
        <v>68</v>
      </c>
      <c r="C42" s="17" t="s">
        <v>57</v>
      </c>
      <c r="D42" s="17">
        <v>1</v>
      </c>
      <c r="E42" s="17">
        <v>12.1</v>
      </c>
      <c r="F42" s="21"/>
      <c r="G42" s="36"/>
      <c r="H42" s="56">
        <v>1</v>
      </c>
      <c r="I42" s="26">
        <v>12.13</v>
      </c>
      <c r="J42" s="18"/>
    </row>
    <row r="43" s="1" customFormat="1" ht="38" customHeight="1" spans="1:10">
      <c r="A43" s="42"/>
      <c r="B43" s="16" t="s">
        <v>69</v>
      </c>
      <c r="C43" s="17"/>
      <c r="D43" s="52">
        <f t="shared" ref="D43:I43" si="9">SUM(D44:D48)</f>
        <v>5</v>
      </c>
      <c r="E43" s="52">
        <f t="shared" si="9"/>
        <v>56.71</v>
      </c>
      <c r="F43" s="18"/>
      <c r="G43" s="36"/>
      <c r="H43" s="52">
        <f t="shared" si="9"/>
        <v>5</v>
      </c>
      <c r="I43" s="52">
        <f t="shared" si="9"/>
        <v>57.42</v>
      </c>
      <c r="J43" s="18"/>
    </row>
    <row r="44" s="1" customFormat="1" ht="35" customHeight="1" spans="1:10">
      <c r="A44" s="42">
        <v>16</v>
      </c>
      <c r="B44" s="17" t="s">
        <v>70</v>
      </c>
      <c r="C44" s="17" t="s">
        <v>51</v>
      </c>
      <c r="D44" s="17">
        <v>1</v>
      </c>
      <c r="E44" s="17">
        <v>11</v>
      </c>
      <c r="F44" s="21"/>
      <c r="G44" s="36"/>
      <c r="H44" s="56">
        <v>1</v>
      </c>
      <c r="I44" s="26">
        <v>12.09</v>
      </c>
      <c r="J44" s="18"/>
    </row>
    <row r="45" s="1" customFormat="1" ht="35" customHeight="1" spans="1:10">
      <c r="A45" s="42">
        <v>17</v>
      </c>
      <c r="B45" s="17" t="s">
        <v>71</v>
      </c>
      <c r="C45" s="17" t="s">
        <v>51</v>
      </c>
      <c r="D45" s="17">
        <v>1</v>
      </c>
      <c r="E45" s="17">
        <v>9</v>
      </c>
      <c r="F45" s="21"/>
      <c r="G45" s="36"/>
      <c r="H45" s="56">
        <v>1</v>
      </c>
      <c r="I45" s="26">
        <v>9.2</v>
      </c>
      <c r="J45" s="18"/>
    </row>
    <row r="46" s="1" customFormat="1" ht="36" customHeight="1" spans="1:10">
      <c r="A46" s="42">
        <v>18</v>
      </c>
      <c r="B46" s="17" t="s">
        <v>72</v>
      </c>
      <c r="C46" s="17" t="s">
        <v>51</v>
      </c>
      <c r="D46" s="17">
        <v>1</v>
      </c>
      <c r="E46" s="17">
        <v>10</v>
      </c>
      <c r="F46" s="21"/>
      <c r="G46" s="36"/>
      <c r="H46" s="56">
        <v>1</v>
      </c>
      <c r="I46" s="26">
        <v>9.46</v>
      </c>
      <c r="J46" s="18"/>
    </row>
    <row r="47" s="1" customFormat="1" ht="66" customHeight="1" spans="1:10">
      <c r="A47" s="42">
        <v>19</v>
      </c>
      <c r="B47" s="17" t="s">
        <v>73</v>
      </c>
      <c r="C47" s="17" t="s">
        <v>57</v>
      </c>
      <c r="D47" s="17">
        <v>1</v>
      </c>
      <c r="E47" s="17">
        <v>16.94</v>
      </c>
      <c r="F47" s="21"/>
      <c r="G47" s="36"/>
      <c r="H47" s="56">
        <v>1</v>
      </c>
      <c r="I47" s="26">
        <v>16.91</v>
      </c>
      <c r="J47" s="52" t="s">
        <v>58</v>
      </c>
    </row>
    <row r="48" s="1" customFormat="1" ht="61" customHeight="1" spans="1:10">
      <c r="A48" s="42">
        <v>20</v>
      </c>
      <c r="B48" s="17" t="s">
        <v>74</v>
      </c>
      <c r="C48" s="17" t="s">
        <v>57</v>
      </c>
      <c r="D48" s="17">
        <v>1</v>
      </c>
      <c r="E48" s="17">
        <v>9.77</v>
      </c>
      <c r="F48" s="21"/>
      <c r="G48" s="36"/>
      <c r="H48" s="56">
        <v>1</v>
      </c>
      <c r="I48" s="26">
        <v>9.76</v>
      </c>
      <c r="J48" s="52" t="s">
        <v>58</v>
      </c>
    </row>
    <row r="49" s="1" customFormat="1" ht="35" customHeight="1" spans="1:10">
      <c r="A49" s="42"/>
      <c r="B49" s="52" t="s">
        <v>75</v>
      </c>
      <c r="C49" s="23"/>
      <c r="D49" s="52">
        <f t="shared" ref="D49:I49" si="10">SUM(D50:D51)</f>
        <v>2</v>
      </c>
      <c r="E49" s="52">
        <f t="shared" si="10"/>
        <v>23.37</v>
      </c>
      <c r="F49" s="18"/>
      <c r="G49" s="36"/>
      <c r="H49" s="52">
        <f t="shared" si="10"/>
        <v>2</v>
      </c>
      <c r="I49" s="52">
        <f t="shared" si="10"/>
        <v>23.25</v>
      </c>
      <c r="J49" s="18"/>
    </row>
    <row r="50" s="1" customFormat="1" ht="34" customHeight="1" spans="1:10">
      <c r="A50" s="42">
        <v>21</v>
      </c>
      <c r="B50" s="17" t="s">
        <v>76</v>
      </c>
      <c r="C50" s="17" t="s">
        <v>51</v>
      </c>
      <c r="D50" s="17">
        <v>1</v>
      </c>
      <c r="E50" s="17">
        <v>10</v>
      </c>
      <c r="F50" s="21"/>
      <c r="G50" s="36"/>
      <c r="H50" s="56">
        <v>1</v>
      </c>
      <c r="I50" s="26">
        <v>9.89</v>
      </c>
      <c r="J50" s="18"/>
    </row>
    <row r="51" s="1" customFormat="1" ht="55" customHeight="1" spans="1:10">
      <c r="A51" s="42">
        <v>22</v>
      </c>
      <c r="B51" s="17" t="s">
        <v>77</v>
      </c>
      <c r="C51" s="17" t="s">
        <v>57</v>
      </c>
      <c r="D51" s="17">
        <v>1</v>
      </c>
      <c r="E51" s="17">
        <v>13.37</v>
      </c>
      <c r="F51" s="21"/>
      <c r="G51" s="36"/>
      <c r="H51" s="56">
        <v>1</v>
      </c>
      <c r="I51" s="26">
        <v>13.36</v>
      </c>
      <c r="J51" s="18" t="s">
        <v>58</v>
      </c>
    </row>
    <row r="52" s="1" customFormat="1" ht="36" customHeight="1" spans="1:10">
      <c r="A52" s="42"/>
      <c r="B52" s="57" t="s">
        <v>78</v>
      </c>
      <c r="C52" s="17"/>
      <c r="D52" s="52">
        <f t="shared" ref="D52:I52" si="11">SUM(D53:D55)</f>
        <v>3</v>
      </c>
      <c r="E52" s="52">
        <f t="shared" si="11"/>
        <v>47.4</v>
      </c>
      <c r="F52" s="18"/>
      <c r="G52" s="36"/>
      <c r="H52" s="52">
        <f t="shared" si="11"/>
        <v>3</v>
      </c>
      <c r="I52" s="52">
        <f t="shared" si="11"/>
        <v>47.74</v>
      </c>
      <c r="J52" s="18"/>
    </row>
    <row r="53" s="1" customFormat="1" ht="37" customHeight="1" spans="1:10">
      <c r="A53" s="42">
        <v>23</v>
      </c>
      <c r="B53" s="17" t="s">
        <v>79</v>
      </c>
      <c r="C53" s="17" t="s">
        <v>51</v>
      </c>
      <c r="D53" s="17">
        <v>1</v>
      </c>
      <c r="E53" s="17">
        <v>8</v>
      </c>
      <c r="F53" s="21"/>
      <c r="G53" s="36"/>
      <c r="H53" s="56">
        <v>1</v>
      </c>
      <c r="I53" s="26">
        <v>8.73</v>
      </c>
      <c r="J53" s="18"/>
    </row>
    <row r="54" s="1" customFormat="1" ht="50" customHeight="1" spans="1:10">
      <c r="A54" s="42">
        <v>24</v>
      </c>
      <c r="B54" s="17" t="s">
        <v>80</v>
      </c>
      <c r="C54" s="17" t="s">
        <v>57</v>
      </c>
      <c r="D54" s="17">
        <v>1</v>
      </c>
      <c r="E54" s="17">
        <v>21.85</v>
      </c>
      <c r="F54" s="21"/>
      <c r="G54" s="36"/>
      <c r="H54" s="56">
        <v>1</v>
      </c>
      <c r="I54" s="26">
        <v>21.49</v>
      </c>
      <c r="J54" s="18" t="s">
        <v>58</v>
      </c>
    </row>
    <row r="55" s="1" customFormat="1" ht="53" customHeight="1" spans="1:10">
      <c r="A55" s="42">
        <v>25</v>
      </c>
      <c r="B55" s="17" t="s">
        <v>81</v>
      </c>
      <c r="C55" s="17" t="s">
        <v>57</v>
      </c>
      <c r="D55" s="17">
        <v>1</v>
      </c>
      <c r="E55" s="17">
        <v>17.55</v>
      </c>
      <c r="F55" s="21"/>
      <c r="G55" s="36"/>
      <c r="H55" s="56">
        <v>1</v>
      </c>
      <c r="I55" s="26">
        <v>17.52</v>
      </c>
      <c r="J55" s="18" t="s">
        <v>58</v>
      </c>
    </row>
    <row r="56" s="1" customFormat="1" ht="37" customHeight="1" spans="1:10">
      <c r="A56" s="42"/>
      <c r="B56" s="52" t="s">
        <v>44</v>
      </c>
      <c r="C56" s="23"/>
      <c r="D56" s="52">
        <f t="shared" ref="D56:I56" si="12">SUM(D57)</f>
        <v>1</v>
      </c>
      <c r="E56" s="52">
        <f t="shared" si="12"/>
        <v>10.15</v>
      </c>
      <c r="F56" s="18"/>
      <c r="G56" s="36"/>
      <c r="H56" s="52">
        <f t="shared" si="12"/>
        <v>1</v>
      </c>
      <c r="I56" s="52">
        <f t="shared" si="12"/>
        <v>10.13</v>
      </c>
      <c r="J56" s="18"/>
    </row>
    <row r="57" s="1" customFormat="1" ht="55" customHeight="1" spans="1:10">
      <c r="A57" s="42">
        <v>26</v>
      </c>
      <c r="B57" s="17" t="s">
        <v>82</v>
      </c>
      <c r="C57" s="17" t="s">
        <v>57</v>
      </c>
      <c r="D57" s="17">
        <v>1</v>
      </c>
      <c r="E57" s="17">
        <v>10.15</v>
      </c>
      <c r="F57" s="21"/>
      <c r="G57" s="36"/>
      <c r="H57" s="56">
        <v>1</v>
      </c>
      <c r="I57" s="26">
        <v>10.13</v>
      </c>
      <c r="J57" s="66" t="s">
        <v>58</v>
      </c>
    </row>
    <row r="58" s="1" customFormat="1" ht="33" customHeight="1" spans="1:10">
      <c r="A58" s="28" t="s">
        <v>83</v>
      </c>
      <c r="B58" s="52" t="s">
        <v>16</v>
      </c>
      <c r="C58" s="30"/>
      <c r="D58" s="58">
        <f t="shared" ref="D58:I58" si="13">SUM(D59,D76,D79,D85,D90,D87,D105,D107,D109)</f>
        <v>49</v>
      </c>
      <c r="E58" s="32">
        <f t="shared" si="13"/>
        <v>639.72872</v>
      </c>
      <c r="F58" s="31"/>
      <c r="G58" s="31"/>
      <c r="H58" s="58">
        <f t="shared" si="13"/>
        <v>49</v>
      </c>
      <c r="I58" s="58">
        <f t="shared" si="13"/>
        <v>562.42</v>
      </c>
      <c r="J58" s="18"/>
    </row>
    <row r="59" s="1" customFormat="1" ht="31" customHeight="1" spans="1:10">
      <c r="A59" s="28"/>
      <c r="B59" s="52" t="s">
        <v>32</v>
      </c>
      <c r="C59" s="30"/>
      <c r="D59" s="31">
        <v>16</v>
      </c>
      <c r="E59" s="32">
        <f>SUM(E60:E75)</f>
        <v>128.00872</v>
      </c>
      <c r="F59" s="31"/>
      <c r="G59" s="31"/>
      <c r="H59" s="58">
        <v>16</v>
      </c>
      <c r="I59" s="32">
        <f>SUM(I60:I75)</f>
        <v>94.33</v>
      </c>
      <c r="J59" s="18"/>
    </row>
    <row r="60" s="1" customFormat="1" ht="32" customHeight="1" spans="1:10">
      <c r="A60" s="23">
        <v>1</v>
      </c>
      <c r="B60" s="59" t="s">
        <v>84</v>
      </c>
      <c r="C60" s="17" t="s">
        <v>85</v>
      </c>
      <c r="D60" s="23" t="s">
        <v>86</v>
      </c>
      <c r="E60" s="60">
        <v>2.21</v>
      </c>
      <c r="F60" s="61"/>
      <c r="G60" s="36"/>
      <c r="H60" s="26" t="s">
        <v>87</v>
      </c>
      <c r="I60" s="21">
        <v>2.26</v>
      </c>
      <c r="J60" s="67"/>
    </row>
    <row r="61" s="1" customFormat="1" ht="32" customHeight="1" spans="1:10">
      <c r="A61" s="23">
        <v>2</v>
      </c>
      <c r="B61" s="59" t="s">
        <v>88</v>
      </c>
      <c r="C61" s="17" t="s">
        <v>85</v>
      </c>
      <c r="D61" s="23" t="s">
        <v>89</v>
      </c>
      <c r="E61" s="60">
        <v>1.82172</v>
      </c>
      <c r="F61" s="61"/>
      <c r="G61" s="36"/>
      <c r="H61" s="62" t="s">
        <v>90</v>
      </c>
      <c r="I61" s="21">
        <v>1.43</v>
      </c>
      <c r="J61" s="67"/>
    </row>
    <row r="62" s="1" customFormat="1" ht="32" customHeight="1" spans="1:10">
      <c r="A62" s="23">
        <v>3</v>
      </c>
      <c r="B62" s="59" t="s">
        <v>91</v>
      </c>
      <c r="C62" s="17" t="s">
        <v>85</v>
      </c>
      <c r="D62" s="23" t="s">
        <v>92</v>
      </c>
      <c r="E62" s="60">
        <v>4.76</v>
      </c>
      <c r="F62" s="61"/>
      <c r="G62" s="36"/>
      <c r="H62" s="62" t="s">
        <v>93</v>
      </c>
      <c r="I62" s="21">
        <v>4.65</v>
      </c>
      <c r="J62" s="67"/>
    </row>
    <row r="63" s="1" customFormat="1" ht="32" customHeight="1" spans="1:10">
      <c r="A63" s="23">
        <v>4</v>
      </c>
      <c r="B63" s="59" t="s">
        <v>94</v>
      </c>
      <c r="C63" s="17" t="s">
        <v>85</v>
      </c>
      <c r="D63" s="23" t="s">
        <v>95</v>
      </c>
      <c r="E63" s="60">
        <v>1.104</v>
      </c>
      <c r="F63" s="61"/>
      <c r="G63" s="36"/>
      <c r="H63" s="62" t="s">
        <v>96</v>
      </c>
      <c r="I63" s="21">
        <v>1.05</v>
      </c>
      <c r="J63" s="67"/>
    </row>
    <row r="64" s="1" customFormat="1" ht="32" customHeight="1" spans="1:10">
      <c r="A64" s="23">
        <v>5</v>
      </c>
      <c r="B64" s="59" t="s">
        <v>97</v>
      </c>
      <c r="C64" s="17" t="s">
        <v>85</v>
      </c>
      <c r="D64" s="23" t="s">
        <v>98</v>
      </c>
      <c r="E64" s="60">
        <v>12.968</v>
      </c>
      <c r="F64" s="61"/>
      <c r="G64" s="36"/>
      <c r="H64" s="23" t="s">
        <v>99</v>
      </c>
      <c r="I64" s="44">
        <v>6.17</v>
      </c>
      <c r="J64" s="67"/>
    </row>
    <row r="65" s="1" customFormat="1" ht="32" customHeight="1" spans="1:10">
      <c r="A65" s="23">
        <v>6</v>
      </c>
      <c r="B65" s="59" t="s">
        <v>100</v>
      </c>
      <c r="C65" s="17" t="s">
        <v>85</v>
      </c>
      <c r="D65" s="23" t="s">
        <v>101</v>
      </c>
      <c r="E65" s="60">
        <v>2.74</v>
      </c>
      <c r="F65" s="61"/>
      <c r="G65" s="36"/>
      <c r="H65" s="23" t="s">
        <v>102</v>
      </c>
      <c r="I65" s="44">
        <v>2.67</v>
      </c>
      <c r="J65" s="67"/>
    </row>
    <row r="66" s="1" customFormat="1" ht="32" customHeight="1" spans="1:10">
      <c r="A66" s="23">
        <v>7</v>
      </c>
      <c r="B66" s="59" t="s">
        <v>103</v>
      </c>
      <c r="C66" s="17" t="s">
        <v>85</v>
      </c>
      <c r="D66" s="23" t="s">
        <v>104</v>
      </c>
      <c r="E66" s="60">
        <v>1.53</v>
      </c>
      <c r="F66" s="61"/>
      <c r="G66" s="36"/>
      <c r="H66" s="23" t="s">
        <v>105</v>
      </c>
      <c r="I66" s="44">
        <v>1.43</v>
      </c>
      <c r="J66" s="67"/>
    </row>
    <row r="67" s="1" customFormat="1" ht="32" customHeight="1" spans="1:10">
      <c r="A67" s="23">
        <v>8</v>
      </c>
      <c r="B67" s="59" t="s">
        <v>106</v>
      </c>
      <c r="C67" s="17" t="s">
        <v>85</v>
      </c>
      <c r="D67" s="23" t="s">
        <v>107</v>
      </c>
      <c r="E67" s="60">
        <v>10.88</v>
      </c>
      <c r="F67" s="61"/>
      <c r="G67" s="36"/>
      <c r="H67" s="23" t="s">
        <v>108</v>
      </c>
      <c r="I67" s="44">
        <v>11.24</v>
      </c>
      <c r="J67" s="67"/>
    </row>
    <row r="68" s="1" customFormat="1" ht="32" customHeight="1" spans="1:10">
      <c r="A68" s="23">
        <v>9</v>
      </c>
      <c r="B68" s="59" t="s">
        <v>109</v>
      </c>
      <c r="C68" s="17" t="s">
        <v>85</v>
      </c>
      <c r="D68" s="23" t="s">
        <v>110</v>
      </c>
      <c r="E68" s="60">
        <v>22.1</v>
      </c>
      <c r="F68" s="61"/>
      <c r="G68" s="36"/>
      <c r="H68" s="23" t="s">
        <v>111</v>
      </c>
      <c r="I68" s="44">
        <v>21.74</v>
      </c>
      <c r="J68" s="67"/>
    </row>
    <row r="69" s="1" customFormat="1" ht="32" customHeight="1" spans="1:10">
      <c r="A69" s="23">
        <v>10</v>
      </c>
      <c r="B69" s="59" t="s">
        <v>112</v>
      </c>
      <c r="C69" s="17" t="s">
        <v>85</v>
      </c>
      <c r="D69" s="23" t="s">
        <v>113</v>
      </c>
      <c r="E69" s="60">
        <v>7.17</v>
      </c>
      <c r="F69" s="61"/>
      <c r="G69" s="36"/>
      <c r="H69" s="23" t="s">
        <v>114</v>
      </c>
      <c r="I69" s="44">
        <v>7.08</v>
      </c>
      <c r="J69" s="67"/>
    </row>
    <row r="70" s="1" customFormat="1" ht="32" customHeight="1" spans="1:10">
      <c r="A70" s="23">
        <v>11</v>
      </c>
      <c r="B70" s="59" t="s">
        <v>115</v>
      </c>
      <c r="C70" s="17" t="s">
        <v>85</v>
      </c>
      <c r="D70" s="23" t="s">
        <v>116</v>
      </c>
      <c r="E70" s="60">
        <v>4.975</v>
      </c>
      <c r="F70" s="61"/>
      <c r="G70" s="36"/>
      <c r="H70" s="23" t="s">
        <v>117</v>
      </c>
      <c r="I70" s="44">
        <v>2.21</v>
      </c>
      <c r="J70" s="67"/>
    </row>
    <row r="71" s="1" customFormat="1" ht="32" customHeight="1" spans="1:10">
      <c r="A71" s="23">
        <v>12</v>
      </c>
      <c r="B71" s="59" t="s">
        <v>118</v>
      </c>
      <c r="C71" s="17" t="s">
        <v>85</v>
      </c>
      <c r="D71" s="23" t="s">
        <v>119</v>
      </c>
      <c r="E71" s="60">
        <v>2.25</v>
      </c>
      <c r="F71" s="61"/>
      <c r="G71" s="36"/>
      <c r="H71" s="23" t="s">
        <v>120</v>
      </c>
      <c r="I71" s="44">
        <v>0.96</v>
      </c>
      <c r="J71" s="67"/>
    </row>
    <row r="72" s="1" customFormat="1" ht="32" customHeight="1" spans="1:10">
      <c r="A72" s="23">
        <v>13</v>
      </c>
      <c r="B72" s="59" t="s">
        <v>121</v>
      </c>
      <c r="C72" s="17" t="s">
        <v>85</v>
      </c>
      <c r="D72" s="23" t="s">
        <v>122</v>
      </c>
      <c r="E72" s="60">
        <v>10.2</v>
      </c>
      <c r="F72" s="61"/>
      <c r="G72" s="36"/>
      <c r="H72" s="23" t="s">
        <v>123</v>
      </c>
      <c r="I72" s="44">
        <v>9.39</v>
      </c>
      <c r="J72" s="67"/>
    </row>
    <row r="73" s="1" customFormat="1" ht="32" customHeight="1" spans="1:10">
      <c r="A73" s="23">
        <v>14</v>
      </c>
      <c r="B73" s="59" t="s">
        <v>124</v>
      </c>
      <c r="C73" s="17" t="s">
        <v>85</v>
      </c>
      <c r="D73" s="23" t="s">
        <v>125</v>
      </c>
      <c r="E73" s="60">
        <v>37.4</v>
      </c>
      <c r="F73" s="61"/>
      <c r="G73" s="36"/>
      <c r="H73" s="23" t="s">
        <v>126</v>
      </c>
      <c r="I73" s="44">
        <v>16.17</v>
      </c>
      <c r="J73" s="67"/>
    </row>
    <row r="74" s="1" customFormat="1" ht="32" customHeight="1" spans="1:10">
      <c r="A74" s="23">
        <v>15</v>
      </c>
      <c r="B74" s="17" t="s">
        <v>127</v>
      </c>
      <c r="C74" s="17" t="s">
        <v>46</v>
      </c>
      <c r="D74" s="17" t="s">
        <v>128</v>
      </c>
      <c r="E74" s="17">
        <v>2</v>
      </c>
      <c r="F74" s="61"/>
      <c r="G74" s="36"/>
      <c r="H74" s="17" t="s">
        <v>128</v>
      </c>
      <c r="I74" s="44">
        <v>1.99</v>
      </c>
      <c r="J74" s="74" t="s">
        <v>58</v>
      </c>
    </row>
    <row r="75" s="1" customFormat="1" ht="32" customHeight="1" spans="1:10">
      <c r="A75" s="23">
        <v>16</v>
      </c>
      <c r="B75" s="17" t="s">
        <v>129</v>
      </c>
      <c r="C75" s="17" t="s">
        <v>46</v>
      </c>
      <c r="D75" s="17" t="s">
        <v>130</v>
      </c>
      <c r="E75" s="17">
        <v>3.9</v>
      </c>
      <c r="F75" s="61"/>
      <c r="G75" s="36"/>
      <c r="H75" s="17" t="s">
        <v>130</v>
      </c>
      <c r="I75" s="44">
        <v>3.89</v>
      </c>
      <c r="J75" s="75"/>
    </row>
    <row r="76" s="1" customFormat="1" ht="34" customHeight="1" spans="1:10">
      <c r="A76" s="23"/>
      <c r="B76" s="8" t="s">
        <v>36</v>
      </c>
      <c r="C76" s="68"/>
      <c r="D76" s="29">
        <v>2</v>
      </c>
      <c r="E76" s="45">
        <f>SUM(E77:E78)</f>
        <v>8.2</v>
      </c>
      <c r="F76" s="61"/>
      <c r="G76" s="36"/>
      <c r="H76" s="69">
        <v>2</v>
      </c>
      <c r="I76" s="45">
        <f>SUM(I77:I78)</f>
        <v>8.18</v>
      </c>
      <c r="J76" s="18"/>
    </row>
    <row r="77" s="1" customFormat="1" ht="30" customHeight="1" spans="1:10">
      <c r="A77" s="23">
        <v>17</v>
      </c>
      <c r="B77" s="17" t="s">
        <v>131</v>
      </c>
      <c r="C77" s="17" t="s">
        <v>46</v>
      </c>
      <c r="D77" s="17" t="s">
        <v>132</v>
      </c>
      <c r="E77" s="17">
        <v>4.4</v>
      </c>
      <c r="F77" s="61"/>
      <c r="G77" s="36"/>
      <c r="H77" s="17" t="s">
        <v>132</v>
      </c>
      <c r="I77" s="44">
        <v>4.39</v>
      </c>
      <c r="J77" s="74" t="s">
        <v>58</v>
      </c>
    </row>
    <row r="78" s="1" customFormat="1" ht="33" customHeight="1" spans="1:10">
      <c r="A78" s="23">
        <v>18</v>
      </c>
      <c r="B78" s="17" t="s">
        <v>133</v>
      </c>
      <c r="C78" s="17" t="s">
        <v>46</v>
      </c>
      <c r="D78" s="17" t="s">
        <v>134</v>
      </c>
      <c r="E78" s="17">
        <v>3.8</v>
      </c>
      <c r="F78" s="61"/>
      <c r="G78" s="36"/>
      <c r="H78" s="17" t="s">
        <v>134</v>
      </c>
      <c r="I78" s="44">
        <v>3.79</v>
      </c>
      <c r="J78" s="74" t="s">
        <v>58</v>
      </c>
    </row>
    <row r="79" s="1" customFormat="1" ht="32" customHeight="1" spans="1:10">
      <c r="A79" s="23"/>
      <c r="B79" s="52" t="s">
        <v>41</v>
      </c>
      <c r="C79" s="68"/>
      <c r="D79" s="29">
        <v>5</v>
      </c>
      <c r="E79" s="18">
        <f>SUM(E80:E84)</f>
        <v>40</v>
      </c>
      <c r="F79" s="61"/>
      <c r="G79" s="36"/>
      <c r="H79" s="54">
        <v>5</v>
      </c>
      <c r="I79" s="18">
        <f>SUM(I80:I84)</f>
        <v>38.85</v>
      </c>
      <c r="J79" s="18"/>
    </row>
    <row r="80" s="1" customFormat="1" ht="35" customHeight="1" spans="1:10">
      <c r="A80" s="23">
        <v>19</v>
      </c>
      <c r="B80" s="46" t="s">
        <v>135</v>
      </c>
      <c r="C80" s="17" t="s">
        <v>85</v>
      </c>
      <c r="D80" s="17" t="s">
        <v>136</v>
      </c>
      <c r="E80" s="17">
        <v>30</v>
      </c>
      <c r="F80" s="61"/>
      <c r="G80" s="36"/>
      <c r="H80" s="26" t="s">
        <v>137</v>
      </c>
      <c r="I80" s="44">
        <v>28.89</v>
      </c>
      <c r="J80" s="18"/>
    </row>
    <row r="81" s="1" customFormat="1" ht="33" customHeight="1" spans="1:10">
      <c r="A81" s="23">
        <v>20</v>
      </c>
      <c r="B81" s="17" t="s">
        <v>138</v>
      </c>
      <c r="C81" s="17" t="s">
        <v>46</v>
      </c>
      <c r="D81" s="17" t="s">
        <v>139</v>
      </c>
      <c r="E81" s="17">
        <v>4</v>
      </c>
      <c r="F81" s="61"/>
      <c r="G81" s="36"/>
      <c r="H81" s="17" t="s">
        <v>139</v>
      </c>
      <c r="I81" s="44">
        <v>3.99</v>
      </c>
      <c r="J81" s="74" t="s">
        <v>58</v>
      </c>
    </row>
    <row r="82" s="1" customFormat="1" ht="35" customHeight="1" spans="1:10">
      <c r="A82" s="23">
        <v>21</v>
      </c>
      <c r="B82" s="17" t="s">
        <v>140</v>
      </c>
      <c r="C82" s="17" t="s">
        <v>46</v>
      </c>
      <c r="D82" s="17" t="s">
        <v>141</v>
      </c>
      <c r="E82" s="17">
        <v>1</v>
      </c>
      <c r="F82" s="61"/>
      <c r="G82" s="36"/>
      <c r="H82" s="17" t="s">
        <v>141</v>
      </c>
      <c r="I82" s="44">
        <v>0.99</v>
      </c>
      <c r="J82" s="76"/>
    </row>
    <row r="83" s="1" customFormat="1" ht="35" customHeight="1" spans="1:10">
      <c r="A83" s="23">
        <v>22</v>
      </c>
      <c r="B83" s="17" t="s">
        <v>142</v>
      </c>
      <c r="C83" s="17" t="s">
        <v>46</v>
      </c>
      <c r="D83" s="17" t="s">
        <v>143</v>
      </c>
      <c r="E83" s="17">
        <v>3</v>
      </c>
      <c r="F83" s="61"/>
      <c r="G83" s="36"/>
      <c r="H83" s="17" t="s">
        <v>143</v>
      </c>
      <c r="I83" s="44">
        <v>2.99</v>
      </c>
      <c r="J83" s="76"/>
    </row>
    <row r="84" s="1" customFormat="1" ht="32" customHeight="1" spans="1:10">
      <c r="A84" s="23">
        <v>23</v>
      </c>
      <c r="B84" s="17" t="s">
        <v>144</v>
      </c>
      <c r="C84" s="17" t="s">
        <v>46</v>
      </c>
      <c r="D84" s="17" t="s">
        <v>145</v>
      </c>
      <c r="E84" s="17">
        <v>2</v>
      </c>
      <c r="F84" s="61"/>
      <c r="G84" s="36"/>
      <c r="H84" s="17" t="s">
        <v>145</v>
      </c>
      <c r="I84" s="44">
        <v>1.99</v>
      </c>
      <c r="J84" s="75"/>
    </row>
    <row r="85" s="1" customFormat="1" ht="36" customHeight="1" spans="1:10">
      <c r="A85" s="23"/>
      <c r="B85" s="52" t="s">
        <v>75</v>
      </c>
      <c r="C85" s="68"/>
      <c r="D85" s="29">
        <v>1</v>
      </c>
      <c r="E85" s="18">
        <f>SUM(E86:E86)</f>
        <v>3</v>
      </c>
      <c r="F85" s="61"/>
      <c r="G85" s="36"/>
      <c r="H85" s="39">
        <v>1</v>
      </c>
      <c r="I85" s="18">
        <f>SUM(I86)</f>
        <v>2.99</v>
      </c>
      <c r="J85" s="18"/>
    </row>
    <row r="86" s="1" customFormat="1" ht="39" customHeight="1" spans="1:10">
      <c r="A86" s="23">
        <v>24</v>
      </c>
      <c r="B86" s="17" t="s">
        <v>146</v>
      </c>
      <c r="C86" s="17" t="s">
        <v>46</v>
      </c>
      <c r="D86" s="17" t="s">
        <v>143</v>
      </c>
      <c r="E86" s="17">
        <v>3</v>
      </c>
      <c r="F86" s="61"/>
      <c r="G86" s="36"/>
      <c r="H86" s="17" t="s">
        <v>143</v>
      </c>
      <c r="I86" s="44">
        <v>2.99</v>
      </c>
      <c r="J86" s="52" t="s">
        <v>58</v>
      </c>
    </row>
    <row r="87" s="1" customFormat="1" ht="36" customHeight="1" spans="1:10">
      <c r="A87" s="23"/>
      <c r="B87" s="16" t="s">
        <v>39</v>
      </c>
      <c r="C87" s="17"/>
      <c r="D87" s="16">
        <v>2</v>
      </c>
      <c r="E87" s="16">
        <f>SUM(E88:E89)</f>
        <v>129.2</v>
      </c>
      <c r="F87" s="61"/>
      <c r="G87" s="36"/>
      <c r="H87" s="39">
        <v>2</v>
      </c>
      <c r="I87" s="45">
        <f>SUM(I88:I89)</f>
        <v>99.22</v>
      </c>
      <c r="J87" s="18"/>
    </row>
    <row r="88" s="1" customFormat="1" ht="39" customHeight="1" spans="1:10">
      <c r="A88" s="23">
        <v>25</v>
      </c>
      <c r="B88" s="17" t="s">
        <v>147</v>
      </c>
      <c r="C88" s="17" t="s">
        <v>46</v>
      </c>
      <c r="D88" s="17" t="s">
        <v>148</v>
      </c>
      <c r="E88" s="17">
        <v>16.5</v>
      </c>
      <c r="F88" s="61"/>
      <c r="G88" s="36"/>
      <c r="H88" s="17" t="s">
        <v>148</v>
      </c>
      <c r="I88" s="44">
        <v>16.49</v>
      </c>
      <c r="J88" s="52" t="s">
        <v>58</v>
      </c>
    </row>
    <row r="89" s="1" customFormat="1" ht="39" customHeight="1" spans="1:10">
      <c r="A89" s="23">
        <v>26</v>
      </c>
      <c r="B89" s="17" t="s">
        <v>149</v>
      </c>
      <c r="C89" s="17" t="s">
        <v>150</v>
      </c>
      <c r="D89" s="17" t="s">
        <v>151</v>
      </c>
      <c r="E89" s="17">
        <v>112.7</v>
      </c>
      <c r="F89" s="61"/>
      <c r="G89" s="36"/>
      <c r="H89" s="17" t="s">
        <v>151</v>
      </c>
      <c r="I89" s="44">
        <v>82.73</v>
      </c>
      <c r="J89" s="18" t="s">
        <v>152</v>
      </c>
    </row>
    <row r="90" s="1" customFormat="1" ht="36" customHeight="1" spans="1:10">
      <c r="A90" s="23"/>
      <c r="B90" s="16" t="s">
        <v>65</v>
      </c>
      <c r="C90" s="17"/>
      <c r="D90" s="16">
        <v>14</v>
      </c>
      <c r="E90" s="70">
        <f>SUM(E91:E104)</f>
        <v>127.635</v>
      </c>
      <c r="F90" s="61"/>
      <c r="G90" s="36"/>
      <c r="H90" s="39">
        <v>14</v>
      </c>
      <c r="I90" s="70">
        <f>SUM(I91:I104)</f>
        <v>124.65</v>
      </c>
      <c r="J90" s="18"/>
    </row>
    <row r="91" s="1" customFormat="1" ht="35" customHeight="1" spans="1:10">
      <c r="A91" s="23">
        <v>27</v>
      </c>
      <c r="B91" s="59" t="s">
        <v>153</v>
      </c>
      <c r="C91" s="17" t="s">
        <v>85</v>
      </c>
      <c r="D91" s="23" t="s">
        <v>154</v>
      </c>
      <c r="E91" s="59">
        <v>6.8</v>
      </c>
      <c r="F91" s="61"/>
      <c r="G91" s="36"/>
      <c r="H91" s="62" t="s">
        <v>155</v>
      </c>
      <c r="I91" s="44">
        <v>6.45</v>
      </c>
      <c r="J91" s="18"/>
    </row>
    <row r="92" s="1" customFormat="1" ht="35" customHeight="1" spans="1:10">
      <c r="A92" s="23">
        <v>28</v>
      </c>
      <c r="B92" s="59" t="s">
        <v>156</v>
      </c>
      <c r="C92" s="17" t="s">
        <v>85</v>
      </c>
      <c r="D92" s="23" t="s">
        <v>157</v>
      </c>
      <c r="E92" s="59">
        <v>3.4</v>
      </c>
      <c r="F92" s="61"/>
      <c r="G92" s="36"/>
      <c r="H92" s="62" t="s">
        <v>158</v>
      </c>
      <c r="I92" s="44">
        <v>3.17</v>
      </c>
      <c r="J92" s="18"/>
    </row>
    <row r="93" s="1" customFormat="1" ht="35" customHeight="1" spans="1:10">
      <c r="A93" s="23">
        <v>29</v>
      </c>
      <c r="B93" s="59" t="s">
        <v>159</v>
      </c>
      <c r="C93" s="17" t="s">
        <v>85</v>
      </c>
      <c r="D93" s="23" t="s">
        <v>160</v>
      </c>
      <c r="E93" s="59">
        <v>9.55</v>
      </c>
      <c r="F93" s="61"/>
      <c r="G93" s="36"/>
      <c r="H93" s="71" t="s">
        <v>161</v>
      </c>
      <c r="I93" s="44">
        <v>9.78</v>
      </c>
      <c r="J93" s="18"/>
    </row>
    <row r="94" s="1" customFormat="1" ht="35" customHeight="1" spans="1:10">
      <c r="A94" s="23">
        <v>30</v>
      </c>
      <c r="B94" s="59" t="s">
        <v>162</v>
      </c>
      <c r="C94" s="17" t="s">
        <v>85</v>
      </c>
      <c r="D94" s="23" t="s">
        <v>163</v>
      </c>
      <c r="E94" s="59">
        <v>27.2</v>
      </c>
      <c r="F94" s="61"/>
      <c r="G94" s="36"/>
      <c r="H94" s="62" t="s">
        <v>164</v>
      </c>
      <c r="I94" s="44">
        <v>26.73</v>
      </c>
      <c r="J94" s="18"/>
    </row>
    <row r="95" s="1" customFormat="1" ht="35" customHeight="1" spans="1:10">
      <c r="A95" s="23">
        <v>31</v>
      </c>
      <c r="B95" s="59" t="s">
        <v>165</v>
      </c>
      <c r="C95" s="17" t="s">
        <v>85</v>
      </c>
      <c r="D95" s="23" t="s">
        <v>166</v>
      </c>
      <c r="E95" s="59">
        <v>25.84</v>
      </c>
      <c r="F95" s="61"/>
      <c r="G95" s="36"/>
      <c r="H95" s="62" t="s">
        <v>167</v>
      </c>
      <c r="I95" s="44">
        <v>25.66</v>
      </c>
      <c r="J95" s="18"/>
    </row>
    <row r="96" s="1" customFormat="1" ht="35" customHeight="1" spans="1:10">
      <c r="A96" s="23">
        <v>32</v>
      </c>
      <c r="B96" s="59" t="s">
        <v>168</v>
      </c>
      <c r="C96" s="17" t="s">
        <v>85</v>
      </c>
      <c r="D96" s="23" t="s">
        <v>169</v>
      </c>
      <c r="E96" s="59">
        <v>4.86</v>
      </c>
      <c r="F96" s="61"/>
      <c r="G96" s="36"/>
      <c r="H96" s="71" t="s">
        <v>170</v>
      </c>
      <c r="I96" s="44">
        <v>4.11</v>
      </c>
      <c r="J96" s="18"/>
    </row>
    <row r="97" s="1" customFormat="1" ht="35" customHeight="1" spans="1:10">
      <c r="A97" s="23">
        <v>33</v>
      </c>
      <c r="B97" s="59" t="s">
        <v>171</v>
      </c>
      <c r="C97" s="17" t="s">
        <v>85</v>
      </c>
      <c r="D97" s="23" t="s">
        <v>172</v>
      </c>
      <c r="E97" s="59">
        <v>16.725</v>
      </c>
      <c r="F97" s="61"/>
      <c r="G97" s="36"/>
      <c r="H97" s="71" t="s">
        <v>173</v>
      </c>
      <c r="I97" s="44">
        <v>15.96</v>
      </c>
      <c r="J97" s="18"/>
    </row>
    <row r="98" s="1" customFormat="1" ht="35" customHeight="1" spans="1:10">
      <c r="A98" s="23">
        <v>34</v>
      </c>
      <c r="B98" s="59" t="s">
        <v>174</v>
      </c>
      <c r="C98" s="17" t="s">
        <v>85</v>
      </c>
      <c r="D98" s="23" t="s">
        <v>175</v>
      </c>
      <c r="E98" s="59">
        <v>12.24</v>
      </c>
      <c r="F98" s="61"/>
      <c r="G98" s="36"/>
      <c r="H98" s="62" t="s">
        <v>176</v>
      </c>
      <c r="I98" s="44">
        <v>12.11</v>
      </c>
      <c r="J98" s="18"/>
    </row>
    <row r="99" s="1" customFormat="1" ht="35" customHeight="1" spans="1:10">
      <c r="A99" s="23">
        <v>35</v>
      </c>
      <c r="B99" s="59" t="s">
        <v>177</v>
      </c>
      <c r="C99" s="17" t="s">
        <v>85</v>
      </c>
      <c r="D99" s="23" t="s">
        <v>157</v>
      </c>
      <c r="E99" s="59">
        <v>3.4</v>
      </c>
      <c r="F99" s="61"/>
      <c r="G99" s="36"/>
      <c r="H99" s="62" t="s">
        <v>178</v>
      </c>
      <c r="I99" s="44">
        <v>3.28</v>
      </c>
      <c r="J99" s="18"/>
    </row>
    <row r="100" s="1" customFormat="1" ht="35" customHeight="1" spans="1:10">
      <c r="A100" s="23">
        <v>36</v>
      </c>
      <c r="B100" s="59" t="s">
        <v>177</v>
      </c>
      <c r="C100" s="17" t="s">
        <v>85</v>
      </c>
      <c r="D100" s="23" t="s">
        <v>179</v>
      </c>
      <c r="E100" s="59">
        <v>5.1</v>
      </c>
      <c r="F100" s="61"/>
      <c r="G100" s="36"/>
      <c r="H100" s="62" t="s">
        <v>180</v>
      </c>
      <c r="I100" s="44">
        <v>4.78</v>
      </c>
      <c r="J100" s="18"/>
    </row>
    <row r="101" s="1" customFormat="1" ht="35" customHeight="1" spans="1:10">
      <c r="A101" s="23">
        <v>37</v>
      </c>
      <c r="B101" s="59" t="s">
        <v>181</v>
      </c>
      <c r="C101" s="17" t="s">
        <v>85</v>
      </c>
      <c r="D101" s="23" t="s">
        <v>182</v>
      </c>
      <c r="E101" s="59">
        <v>1.02</v>
      </c>
      <c r="F101" s="61"/>
      <c r="G101" s="36"/>
      <c r="H101" s="62" t="s">
        <v>183</v>
      </c>
      <c r="I101" s="44">
        <v>0.98</v>
      </c>
      <c r="J101" s="18"/>
    </row>
    <row r="102" s="1" customFormat="1" ht="35" customHeight="1" spans="1:10">
      <c r="A102" s="23">
        <v>38</v>
      </c>
      <c r="B102" s="59" t="s">
        <v>184</v>
      </c>
      <c r="C102" s="17" t="s">
        <v>85</v>
      </c>
      <c r="D102" s="23" t="s">
        <v>185</v>
      </c>
      <c r="E102" s="59">
        <v>6</v>
      </c>
      <c r="F102" s="61"/>
      <c r="G102" s="36"/>
      <c r="H102" s="71" t="s">
        <v>186</v>
      </c>
      <c r="I102" s="44">
        <v>6.18</v>
      </c>
      <c r="J102" s="18"/>
    </row>
    <row r="103" s="1" customFormat="1" ht="35" customHeight="1" spans="1:10">
      <c r="A103" s="23">
        <v>39</v>
      </c>
      <c r="B103" s="17" t="s">
        <v>187</v>
      </c>
      <c r="C103" s="17" t="s">
        <v>85</v>
      </c>
      <c r="D103" s="17" t="s">
        <v>188</v>
      </c>
      <c r="E103" s="59">
        <v>3</v>
      </c>
      <c r="F103" s="61"/>
      <c r="G103" s="36"/>
      <c r="H103" s="62" t="s">
        <v>189</v>
      </c>
      <c r="I103" s="44">
        <v>2.97</v>
      </c>
      <c r="J103" s="18"/>
    </row>
    <row r="104" s="1" customFormat="1" ht="35" customHeight="1" spans="1:10">
      <c r="A104" s="23">
        <v>40</v>
      </c>
      <c r="B104" s="17" t="s">
        <v>190</v>
      </c>
      <c r="C104" s="17" t="s">
        <v>46</v>
      </c>
      <c r="D104" s="17" t="s">
        <v>191</v>
      </c>
      <c r="E104" s="17">
        <v>2.5</v>
      </c>
      <c r="F104" s="61"/>
      <c r="G104" s="36"/>
      <c r="H104" s="17" t="s">
        <v>191</v>
      </c>
      <c r="I104" s="44">
        <v>2.49</v>
      </c>
      <c r="J104" s="52" t="s">
        <v>58</v>
      </c>
    </row>
    <row r="105" s="1" customFormat="1" ht="36" customHeight="1" spans="1:10">
      <c r="A105" s="23"/>
      <c r="B105" s="16" t="s">
        <v>47</v>
      </c>
      <c r="C105" s="17"/>
      <c r="D105" s="16">
        <v>1</v>
      </c>
      <c r="E105" s="70">
        <f>SUM(E106:E106)</f>
        <v>100</v>
      </c>
      <c r="F105" s="61"/>
      <c r="G105" s="36"/>
      <c r="H105" s="39">
        <v>1</v>
      </c>
      <c r="I105" s="45">
        <f>SUM(I106)</f>
        <v>94.29</v>
      </c>
      <c r="J105" s="18"/>
    </row>
    <row r="106" s="1" customFormat="1" ht="57" customHeight="1" spans="1:10">
      <c r="A106" s="23">
        <v>41</v>
      </c>
      <c r="B106" s="72" t="s">
        <v>192</v>
      </c>
      <c r="C106" s="17" t="s">
        <v>193</v>
      </c>
      <c r="D106" s="73" t="s">
        <v>194</v>
      </c>
      <c r="E106" s="17">
        <v>100</v>
      </c>
      <c r="F106" s="61"/>
      <c r="G106" s="36"/>
      <c r="H106" s="73" t="s">
        <v>194</v>
      </c>
      <c r="I106" s="44">
        <v>94.29</v>
      </c>
      <c r="J106" s="18"/>
    </row>
    <row r="107" s="1" customFormat="1" ht="39" customHeight="1" spans="1:10">
      <c r="A107" s="23"/>
      <c r="B107" s="16" t="s">
        <v>78</v>
      </c>
      <c r="C107" s="17"/>
      <c r="D107" s="16">
        <v>1</v>
      </c>
      <c r="E107" s="16">
        <f>SUM(E108)</f>
        <v>1.35</v>
      </c>
      <c r="F107" s="61"/>
      <c r="G107" s="36"/>
      <c r="H107" s="39">
        <v>1</v>
      </c>
      <c r="I107" s="45">
        <v>1.45</v>
      </c>
      <c r="J107" s="18"/>
    </row>
    <row r="108" s="1" customFormat="1" ht="39" customHeight="1" spans="1:10">
      <c r="A108" s="23">
        <v>42</v>
      </c>
      <c r="B108" s="59" t="s">
        <v>195</v>
      </c>
      <c r="C108" s="17" t="s">
        <v>85</v>
      </c>
      <c r="D108" s="23" t="s">
        <v>196</v>
      </c>
      <c r="E108" s="23">
        <v>1.35</v>
      </c>
      <c r="F108" s="61"/>
      <c r="G108" s="36"/>
      <c r="H108" s="23" t="s">
        <v>196</v>
      </c>
      <c r="I108" s="44">
        <v>1.45</v>
      </c>
      <c r="J108" s="18"/>
    </row>
    <row r="109" s="1" customFormat="1" ht="39" customHeight="1" spans="1:10">
      <c r="A109" s="23"/>
      <c r="B109" s="16" t="s">
        <v>44</v>
      </c>
      <c r="C109" s="17"/>
      <c r="D109" s="16">
        <v>7</v>
      </c>
      <c r="E109" s="70">
        <f>SUM(E110:E116)</f>
        <v>102.335</v>
      </c>
      <c r="F109" s="61"/>
      <c r="G109" s="36"/>
      <c r="H109" s="16">
        <v>7</v>
      </c>
      <c r="I109" s="70">
        <f>SUM(I110:I116)</f>
        <v>98.46</v>
      </c>
      <c r="J109" s="18"/>
    </row>
    <row r="110" s="1" customFormat="1" ht="35" customHeight="1" spans="1:10">
      <c r="A110" s="23">
        <v>43</v>
      </c>
      <c r="B110" s="26" t="s">
        <v>197</v>
      </c>
      <c r="C110" s="17" t="s">
        <v>85</v>
      </c>
      <c r="D110" s="17" t="s">
        <v>198</v>
      </c>
      <c r="E110" s="26">
        <v>8.475</v>
      </c>
      <c r="F110" s="61"/>
      <c r="G110" s="36"/>
      <c r="H110" s="71" t="s">
        <v>199</v>
      </c>
      <c r="I110" s="44">
        <v>8.46</v>
      </c>
      <c r="J110" s="18"/>
    </row>
    <row r="111" s="1" customFormat="1" ht="35" customHeight="1" spans="1:10">
      <c r="A111" s="23">
        <v>44</v>
      </c>
      <c r="B111" s="26" t="s">
        <v>200</v>
      </c>
      <c r="C111" s="17" t="s">
        <v>85</v>
      </c>
      <c r="D111" s="17" t="s">
        <v>201</v>
      </c>
      <c r="E111" s="26">
        <v>2.5</v>
      </c>
      <c r="F111" s="61"/>
      <c r="G111" s="36"/>
      <c r="H111" s="62" t="s">
        <v>202</v>
      </c>
      <c r="I111" s="44">
        <v>2.5</v>
      </c>
      <c r="J111" s="18"/>
    </row>
    <row r="112" s="1" customFormat="1" ht="35" customHeight="1" spans="1:10">
      <c r="A112" s="23">
        <v>45</v>
      </c>
      <c r="B112" s="26" t="s">
        <v>203</v>
      </c>
      <c r="C112" s="17" t="s">
        <v>85</v>
      </c>
      <c r="D112" s="17" t="s">
        <v>204</v>
      </c>
      <c r="E112" s="26">
        <v>38.86</v>
      </c>
      <c r="F112" s="61"/>
      <c r="G112" s="36"/>
      <c r="H112" s="71" t="s">
        <v>205</v>
      </c>
      <c r="I112" s="44">
        <v>38.11</v>
      </c>
      <c r="J112" s="18"/>
    </row>
    <row r="113" s="1" customFormat="1" ht="35" customHeight="1" spans="1:10">
      <c r="A113" s="23">
        <v>46</v>
      </c>
      <c r="B113" s="26" t="s">
        <v>206</v>
      </c>
      <c r="C113" s="17" t="s">
        <v>85</v>
      </c>
      <c r="D113" s="17" t="s">
        <v>207</v>
      </c>
      <c r="E113" s="26">
        <v>33.2</v>
      </c>
      <c r="F113" s="61"/>
      <c r="G113" s="36"/>
      <c r="H113" s="62" t="s">
        <v>208</v>
      </c>
      <c r="I113" s="44">
        <v>30.12</v>
      </c>
      <c r="J113" s="18"/>
    </row>
    <row r="114" s="1" customFormat="1" ht="38" customHeight="1" spans="1:10">
      <c r="A114" s="23">
        <v>47</v>
      </c>
      <c r="B114" s="17" t="s">
        <v>209</v>
      </c>
      <c r="C114" s="17" t="s">
        <v>46</v>
      </c>
      <c r="D114" s="17" t="s">
        <v>210</v>
      </c>
      <c r="E114" s="17">
        <v>11.2</v>
      </c>
      <c r="F114" s="61"/>
      <c r="G114" s="36"/>
      <c r="H114" s="17" t="s">
        <v>210</v>
      </c>
      <c r="I114" s="44">
        <v>11.19</v>
      </c>
      <c r="J114" s="74" t="s">
        <v>58</v>
      </c>
    </row>
    <row r="115" s="1" customFormat="1" ht="35" customHeight="1" spans="1:10">
      <c r="A115" s="23">
        <v>48</v>
      </c>
      <c r="B115" s="17" t="s">
        <v>211</v>
      </c>
      <c r="C115" s="17" t="s">
        <v>46</v>
      </c>
      <c r="D115" s="17" t="s">
        <v>212</v>
      </c>
      <c r="E115" s="17">
        <v>5.6</v>
      </c>
      <c r="F115" s="61"/>
      <c r="G115" s="36"/>
      <c r="H115" s="17" t="s">
        <v>212</v>
      </c>
      <c r="I115" s="44">
        <v>5.59</v>
      </c>
      <c r="J115" s="76"/>
    </row>
    <row r="116" s="1" customFormat="1" ht="35" customHeight="1" spans="1:10">
      <c r="A116" s="23">
        <v>49</v>
      </c>
      <c r="B116" s="17" t="s">
        <v>213</v>
      </c>
      <c r="C116" s="17" t="s">
        <v>46</v>
      </c>
      <c r="D116" s="17" t="s">
        <v>214</v>
      </c>
      <c r="E116" s="17">
        <v>2.5</v>
      </c>
      <c r="F116" s="61"/>
      <c r="G116" s="36"/>
      <c r="H116" s="17" t="s">
        <v>214</v>
      </c>
      <c r="I116" s="44">
        <v>2.49</v>
      </c>
      <c r="J116" s="75"/>
    </row>
  </sheetData>
  <mergeCells count="13">
    <mergeCell ref="A2:J2"/>
    <mergeCell ref="F3:G3"/>
    <mergeCell ref="A3:A4"/>
    <mergeCell ref="B3:B4"/>
    <mergeCell ref="C3:C4"/>
    <mergeCell ref="D3:D4"/>
    <mergeCell ref="E3:E4"/>
    <mergeCell ref="H3:H4"/>
    <mergeCell ref="I3:I4"/>
    <mergeCell ref="J3:J4"/>
    <mergeCell ref="J74:J75"/>
    <mergeCell ref="J81:J84"/>
    <mergeCell ref="J114:J116"/>
  </mergeCells>
  <printOptions horizontalCentered="1"/>
  <pageMargins left="0.393055555555556" right="0.393055555555556" top="0.786805555555556" bottom="0.786805555555556" header="0.5" footer="0.5"/>
  <pageSetup paperSize="9" scale="91" fitToHeight="0" orientation="landscape" horizontalDpi="600"/>
  <headerFooter/>
  <ignoredErrors>
    <ignoredError sqref="D29:E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1"/>
  <sheetViews>
    <sheetView tabSelected="1" workbookViewId="0">
      <selection activeCell="O13" sqref="O13"/>
    </sheetView>
  </sheetViews>
  <sheetFormatPr defaultColWidth="9" defaultRowHeight="14.25"/>
  <cols>
    <col min="1" max="1" width="6.24166666666667" style="1" customWidth="1"/>
    <col min="2" max="2" width="22.85" style="1" customWidth="1"/>
    <col min="3" max="3" width="13.8083333333333" style="1" customWidth="1"/>
    <col min="4" max="4" width="17.6083333333333" style="1" customWidth="1"/>
    <col min="5" max="5" width="16.5" style="4" customWidth="1"/>
    <col min="6" max="6" width="8.08333333333333" style="1" customWidth="1"/>
    <col min="7" max="7" width="8.88333333333333" style="1" customWidth="1"/>
    <col min="8" max="8" width="17.1333333333333" style="1" customWidth="1"/>
    <col min="9" max="9" width="13" style="5" customWidth="1"/>
    <col min="10" max="10" width="12.55" style="1" customWidth="1"/>
    <col min="11" max="16379" width="9" style="1"/>
    <col min="16380" max="16384" width="9" style="6"/>
  </cols>
  <sheetData>
    <row r="1" s="1" customFormat="1" ht="19" customHeight="1" spans="1:16380">
      <c r="A1" s="3" t="s">
        <v>215</v>
      </c>
      <c r="E1" s="4"/>
      <c r="I1" s="5"/>
      <c r="XEZ1" s="6"/>
    </row>
    <row r="2" s="2" customFormat="1" ht="44" customHeight="1" spans="1:10">
      <c r="A2" s="7" t="s">
        <v>216</v>
      </c>
      <c r="B2" s="7"/>
      <c r="C2" s="7"/>
      <c r="D2" s="7"/>
      <c r="E2" s="7"/>
      <c r="F2" s="7"/>
      <c r="G2" s="7"/>
      <c r="H2" s="7"/>
      <c r="I2" s="7"/>
      <c r="J2" s="7"/>
    </row>
    <row r="3" s="3" customFormat="1" ht="23.25" customHeight="1" spans="1:10">
      <c r="A3" s="8" t="s">
        <v>2</v>
      </c>
      <c r="B3" s="9" t="s">
        <v>3</v>
      </c>
      <c r="C3" s="9" t="s">
        <v>23</v>
      </c>
      <c r="D3" s="8" t="s">
        <v>217</v>
      </c>
      <c r="E3" s="8" t="s">
        <v>25</v>
      </c>
      <c r="F3" s="9" t="s">
        <v>26</v>
      </c>
      <c r="G3" s="9"/>
      <c r="H3" s="8" t="s">
        <v>218</v>
      </c>
      <c r="I3" s="25" t="s">
        <v>219</v>
      </c>
      <c r="J3" s="9" t="s">
        <v>9</v>
      </c>
    </row>
    <row r="4" s="3" customFormat="1" ht="21" customHeight="1" spans="1:10">
      <c r="A4" s="8"/>
      <c r="B4" s="9"/>
      <c r="C4" s="9"/>
      <c r="D4" s="8"/>
      <c r="E4" s="8"/>
      <c r="F4" s="9" t="s">
        <v>29</v>
      </c>
      <c r="G4" s="9" t="s">
        <v>30</v>
      </c>
      <c r="H4" s="8"/>
      <c r="I4" s="25"/>
      <c r="J4" s="9"/>
    </row>
    <row r="5" s="3" customFormat="1" ht="35" customHeight="1" spans="1:10">
      <c r="A5" s="9"/>
      <c r="B5" s="9" t="s">
        <v>31</v>
      </c>
      <c r="C5" s="10"/>
      <c r="D5" s="9">
        <f t="shared" ref="D5:I5" si="0">SUM(D6,D9)</f>
        <v>2</v>
      </c>
      <c r="E5" s="9">
        <f t="shared" si="0"/>
        <v>391.61</v>
      </c>
      <c r="F5" s="11"/>
      <c r="G5" s="11"/>
      <c r="H5" s="9">
        <f t="shared" si="0"/>
        <v>2</v>
      </c>
      <c r="I5" s="9">
        <f t="shared" si="0"/>
        <v>314.57</v>
      </c>
      <c r="J5" s="10"/>
    </row>
    <row r="6" s="3" customFormat="1" ht="33" customHeight="1" spans="1:10">
      <c r="A6" s="10" t="s">
        <v>11</v>
      </c>
      <c r="B6" s="12" t="s">
        <v>19</v>
      </c>
      <c r="C6" s="13"/>
      <c r="D6" s="12">
        <f t="shared" ref="D6:I6" si="1">SUM(D7)</f>
        <v>1</v>
      </c>
      <c r="E6" s="12">
        <f t="shared" si="1"/>
        <v>100</v>
      </c>
      <c r="F6" s="12"/>
      <c r="G6" s="12"/>
      <c r="H6" s="14">
        <f t="shared" si="1"/>
        <v>1</v>
      </c>
      <c r="I6" s="14">
        <f t="shared" si="1"/>
        <v>74.33</v>
      </c>
      <c r="J6" s="9" t="s">
        <v>152</v>
      </c>
    </row>
    <row r="7" s="3" customFormat="1" ht="30" customHeight="1" spans="1:10">
      <c r="A7" s="15"/>
      <c r="B7" s="16" t="s">
        <v>41</v>
      </c>
      <c r="C7" s="17"/>
      <c r="D7" s="14">
        <f t="shared" ref="D7:I7" si="2">SUM(D8)</f>
        <v>1</v>
      </c>
      <c r="E7" s="14">
        <f t="shared" si="2"/>
        <v>100</v>
      </c>
      <c r="F7" s="18"/>
      <c r="G7" s="19"/>
      <c r="H7" s="14">
        <f t="shared" si="2"/>
        <v>1</v>
      </c>
      <c r="I7" s="14">
        <f t="shared" si="2"/>
        <v>74.33</v>
      </c>
      <c r="J7" s="22"/>
    </row>
    <row r="8" s="3" customFormat="1" ht="35" customHeight="1" spans="1:10">
      <c r="A8" s="15">
        <v>1</v>
      </c>
      <c r="B8" s="20" t="s">
        <v>220</v>
      </c>
      <c r="C8" s="17" t="s">
        <v>43</v>
      </c>
      <c r="D8" s="17">
        <v>1</v>
      </c>
      <c r="E8" s="17">
        <v>100</v>
      </c>
      <c r="F8" s="21" t="s">
        <v>29</v>
      </c>
      <c r="G8" s="22"/>
      <c r="H8" s="23">
        <v>1</v>
      </c>
      <c r="I8" s="26">
        <v>74.33</v>
      </c>
      <c r="J8" s="22"/>
    </row>
    <row r="9" s="1" customFormat="1" ht="35" customHeight="1" spans="1:10">
      <c r="A9" s="18" t="s">
        <v>17</v>
      </c>
      <c r="B9" s="18" t="s">
        <v>20</v>
      </c>
      <c r="C9" s="22"/>
      <c r="D9" s="18">
        <f>SUM(D11)</f>
        <v>1</v>
      </c>
      <c r="E9" s="24">
        <f>SUM(E11)</f>
        <v>291.61</v>
      </c>
      <c r="F9" s="18"/>
      <c r="G9" s="18"/>
      <c r="H9" s="14">
        <v>1</v>
      </c>
      <c r="I9" s="24">
        <f>SUM(I10)</f>
        <v>240.24</v>
      </c>
      <c r="J9" s="18" t="s">
        <v>152</v>
      </c>
    </row>
    <row r="10" s="1" customFormat="1" ht="31" customHeight="1" spans="1:10">
      <c r="A10" s="18"/>
      <c r="B10" s="18" t="s">
        <v>36</v>
      </c>
      <c r="C10" s="22"/>
      <c r="D10" s="14">
        <v>1</v>
      </c>
      <c r="E10" s="24">
        <f>SUM(E11)</f>
        <v>291.61</v>
      </c>
      <c r="F10" s="18"/>
      <c r="G10" s="19"/>
      <c r="H10" s="14">
        <v>1</v>
      </c>
      <c r="I10" s="24">
        <f>SUM(I11)</f>
        <v>240.24</v>
      </c>
      <c r="J10" s="18"/>
    </row>
    <row r="11" s="1" customFormat="1" ht="79" customHeight="1" spans="1:10">
      <c r="A11" s="15">
        <v>1</v>
      </c>
      <c r="B11" s="17" t="s">
        <v>221</v>
      </c>
      <c r="C11" s="17" t="s">
        <v>222</v>
      </c>
      <c r="D11" s="17">
        <v>1</v>
      </c>
      <c r="E11" s="17">
        <v>291.61</v>
      </c>
      <c r="F11" s="21" t="s">
        <v>29</v>
      </c>
      <c r="G11" s="22"/>
      <c r="H11" s="23">
        <v>1</v>
      </c>
      <c r="I11" s="26">
        <v>240.24</v>
      </c>
      <c r="J11" s="27"/>
    </row>
  </sheetData>
  <mergeCells count="10">
    <mergeCell ref="A2:J2"/>
    <mergeCell ref="F3:G3"/>
    <mergeCell ref="A3:A4"/>
    <mergeCell ref="B3:B4"/>
    <mergeCell ref="C3:C4"/>
    <mergeCell ref="D3:D4"/>
    <mergeCell ref="E3:E4"/>
    <mergeCell ref="H3:H4"/>
    <mergeCell ref="I3:I4"/>
    <mergeCell ref="J3:J4"/>
  </mergeCells>
  <printOptions horizontalCentered="1"/>
  <pageMargins left="0.393055555555556" right="0.393055555555556" top="0.786805555555556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交通类</vt:lpstr>
      <vt:lpstr>水利类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奔奔族</cp:lastModifiedBy>
  <dcterms:created xsi:type="dcterms:W3CDTF">2020-06-22T12:46:00Z</dcterms:created>
  <dcterms:modified xsi:type="dcterms:W3CDTF">2020-10-31T02:07:10Z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