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_FilterDatabase" localSheetId="0" hidden="1">Sheet1!$A$3:$L$112</definedName>
    <definedName name="_xlnm.Print_Titles" localSheetId="0">Sheet1!$2:$3</definedName>
  </definedNames>
  <calcPr calcId="144525"/>
</workbook>
</file>

<file path=xl/sharedStrings.xml><?xml version="1.0" encoding="utf-8"?>
<sst xmlns="http://schemas.openxmlformats.org/spreadsheetml/2006/main" count="774" uniqueCount="266">
  <si>
    <t>石泉县2020年度经营主体和非建档立卡户发展中药材产业及经营主体带动非建档立卡户中药材产业奖补名单</t>
  </si>
  <si>
    <t>序号</t>
  </si>
  <si>
    <t>镇</t>
  </si>
  <si>
    <t>村</t>
  </si>
  <si>
    <t>申报主体</t>
  </si>
  <si>
    <t>奖补对象</t>
  </si>
  <si>
    <t>核查情况</t>
  </si>
  <si>
    <t>合计</t>
  </si>
  <si>
    <t>身份证号</t>
  </si>
  <si>
    <t>农户属性</t>
  </si>
  <si>
    <t>名 称</t>
  </si>
  <si>
    <t>规模</t>
  </si>
  <si>
    <t>奖补标准</t>
  </si>
  <si>
    <t>奖补金额（元）</t>
  </si>
  <si>
    <t>中池镇</t>
  </si>
  <si>
    <t>茨坪村</t>
  </si>
  <si>
    <t>茨坪村集体股份经济合作社</t>
  </si>
  <si>
    <t>合作社</t>
  </si>
  <si>
    <t>黄精</t>
  </si>
  <si>
    <t>61242***********35000</t>
  </si>
  <si>
    <t>茨坪村一组</t>
  </si>
  <si>
    <t>周玉普</t>
  </si>
  <si>
    <t>61242***********45814</t>
  </si>
  <si>
    <t>非贫困户</t>
  </si>
  <si>
    <t>唐大林</t>
  </si>
  <si>
    <t>61242***********55817</t>
  </si>
  <si>
    <t>茨坪村四组</t>
  </si>
  <si>
    <t>郭世和</t>
  </si>
  <si>
    <t>61242***********45810</t>
  </si>
  <si>
    <t>王大香</t>
  </si>
  <si>
    <t>61242***********55826</t>
  </si>
  <si>
    <t>周文</t>
  </si>
  <si>
    <t>两河镇</t>
  </si>
  <si>
    <t>中心村</t>
  </si>
  <si>
    <t>中心村集体股份经济合作社</t>
  </si>
  <si>
    <t>钟楼、白芨、黄精野菊花林下五味子猪苓</t>
  </si>
  <si>
    <t>中心村六组</t>
  </si>
  <si>
    <t>罗从军</t>
  </si>
  <si>
    <t>钟楼、白芨、黄精</t>
  </si>
  <si>
    <t>61242***********24818</t>
  </si>
  <si>
    <t>中心村二组</t>
  </si>
  <si>
    <t>周子平</t>
  </si>
  <si>
    <t>野菊花</t>
  </si>
  <si>
    <t>61242***********74816</t>
  </si>
  <si>
    <t>中心村五组</t>
  </si>
  <si>
    <t>曹术军</t>
  </si>
  <si>
    <t>61242***********54817</t>
  </si>
  <si>
    <t>中心村三组</t>
  </si>
  <si>
    <t>杨友华</t>
  </si>
  <si>
    <t>林下五味子</t>
  </si>
  <si>
    <t>61242***********84811</t>
  </si>
  <si>
    <t>陶武保</t>
  </si>
  <si>
    <t>61242***********24810</t>
  </si>
  <si>
    <t>胡永才</t>
  </si>
  <si>
    <t>61242***********2481X</t>
  </si>
  <si>
    <t>丁发强</t>
  </si>
  <si>
    <t>61242***********5481X</t>
  </si>
  <si>
    <t>王秀平</t>
  </si>
  <si>
    <t>丁平成</t>
  </si>
  <si>
    <t>罗贤进</t>
  </si>
  <si>
    <t>猪苓</t>
  </si>
  <si>
    <t>61242***********84819</t>
  </si>
  <si>
    <t>周云</t>
  </si>
  <si>
    <t>苍术、桔梗</t>
  </si>
  <si>
    <t>中心村一组</t>
  </si>
  <si>
    <t>郑昌旺</t>
  </si>
  <si>
    <t>大田五味子</t>
  </si>
  <si>
    <t>61242***********64812</t>
  </si>
  <si>
    <t>郑孔惠</t>
  </si>
  <si>
    <t>61242***********94821</t>
  </si>
  <si>
    <t>杨友军</t>
  </si>
  <si>
    <t>61242***********9481X</t>
  </si>
  <si>
    <t>饶峰镇</t>
  </si>
  <si>
    <t>三岔河村</t>
  </si>
  <si>
    <t>中药材</t>
  </si>
  <si>
    <t>张显勇</t>
  </si>
  <si>
    <t>葛根</t>
  </si>
  <si>
    <t>61242***********60016</t>
  </si>
  <si>
    <t>曾溪镇</t>
  </si>
  <si>
    <t>立新村</t>
  </si>
  <si>
    <t>立新村集体经济股份合作社</t>
  </si>
  <si>
    <t>白芷乌药、虎杖淫羊藿桔梗</t>
  </si>
  <si>
    <t>61242***********61419</t>
  </si>
  <si>
    <t>柯常明</t>
  </si>
  <si>
    <t>白芷</t>
  </si>
  <si>
    <t>61242***********61410</t>
  </si>
  <si>
    <t>田瑞文</t>
  </si>
  <si>
    <t>61242***********21417</t>
  </si>
  <si>
    <t>杨富荣</t>
  </si>
  <si>
    <t>乌药、虎杖</t>
  </si>
  <si>
    <t>61242***********11412</t>
  </si>
  <si>
    <t>余代成</t>
  </si>
  <si>
    <t>淫羊藿</t>
  </si>
  <si>
    <t>61242***********91417</t>
  </si>
  <si>
    <t>唐登强</t>
  </si>
  <si>
    <t>61242***********61411</t>
  </si>
  <si>
    <t>邱宗兵</t>
  </si>
  <si>
    <t>61242***********21414</t>
  </si>
  <si>
    <t>许贤华</t>
  </si>
  <si>
    <t>61242***********21419</t>
  </si>
  <si>
    <t>罗先兰</t>
  </si>
  <si>
    <t>61242***********11425</t>
  </si>
  <si>
    <t>张明清</t>
  </si>
  <si>
    <t>61242***********81419</t>
  </si>
  <si>
    <t>陈家彩</t>
  </si>
  <si>
    <t>61242***********51420</t>
  </si>
  <si>
    <t>屈明翠</t>
  </si>
  <si>
    <t>张正平</t>
  </si>
  <si>
    <t>61242***********31411</t>
  </si>
  <si>
    <t>陈正远</t>
  </si>
  <si>
    <t>61242***********51419</t>
  </si>
  <si>
    <t>王全富</t>
  </si>
  <si>
    <t>61242***********11411</t>
  </si>
  <si>
    <t>王远学</t>
  </si>
  <si>
    <t>61242***********51415</t>
  </si>
  <si>
    <t>吴先洪</t>
  </si>
  <si>
    <t>虎杖</t>
  </si>
  <si>
    <t>61242***********61413</t>
  </si>
  <si>
    <t>吴先健</t>
  </si>
  <si>
    <t>61242***********41417</t>
  </si>
  <si>
    <t>王远全</t>
  </si>
  <si>
    <t>61242***********51417</t>
  </si>
  <si>
    <t>李进顺</t>
  </si>
  <si>
    <t>61242***********31413</t>
  </si>
  <si>
    <t>吴发财</t>
  </si>
  <si>
    <t>61242***********11415</t>
  </si>
  <si>
    <t>张国才</t>
  </si>
  <si>
    <t>李文安</t>
  </si>
  <si>
    <t>61242***********71412</t>
  </si>
  <si>
    <t>桔梗</t>
  </si>
  <si>
    <t>高坎村</t>
  </si>
  <si>
    <t>曾溪镇高坎村集体经济股份合作社</t>
  </si>
  <si>
    <t>乌药板蓝根虎杖白芨黄精瓜蒌亳菊</t>
  </si>
  <si>
    <t>高坎村二组</t>
  </si>
  <si>
    <t>皮寿富</t>
  </si>
  <si>
    <t>乌药</t>
  </si>
  <si>
    <t>61242***********61412</t>
  </si>
  <si>
    <t>高坎村七组</t>
  </si>
  <si>
    <t>李正财</t>
  </si>
  <si>
    <t>61242***********41410</t>
  </si>
  <si>
    <t>高坎村六组</t>
  </si>
  <si>
    <t>赵发军</t>
  </si>
  <si>
    <t>61242***********01418</t>
  </si>
  <si>
    <t>瓦窑村一组</t>
  </si>
  <si>
    <t>杨继广</t>
  </si>
  <si>
    <t>61242***********31410</t>
  </si>
  <si>
    <t>高坎村一组</t>
  </si>
  <si>
    <t>罗洪学</t>
  </si>
  <si>
    <t>亳菊</t>
  </si>
  <si>
    <t>61242***********21415</t>
  </si>
  <si>
    <t>高坎村三组</t>
  </si>
  <si>
    <t>陈涛</t>
  </si>
  <si>
    <t>板蓝根</t>
  </si>
  <si>
    <t>61242***********42013</t>
  </si>
  <si>
    <t>胡皓亮</t>
  </si>
  <si>
    <t>61232***********67011</t>
  </si>
  <si>
    <t>联盟村</t>
  </si>
  <si>
    <t>联盟村集体经济股份合作社</t>
  </si>
  <si>
    <t>61242***********71417</t>
  </si>
  <si>
    <t>王忠文</t>
  </si>
  <si>
    <t>61242***********60011</t>
  </si>
  <si>
    <t>药用山楂</t>
  </si>
  <si>
    <t>牛羊河村</t>
  </si>
  <si>
    <t>牛羊河村集体股份经济合作社</t>
  </si>
  <si>
    <t>柯曾平</t>
  </si>
  <si>
    <t>黄精、葛根</t>
  </si>
  <si>
    <t>61242***********14413</t>
  </si>
  <si>
    <t>胡正家</t>
  </si>
  <si>
    <t>61242***********54419</t>
  </si>
  <si>
    <t>朱金义</t>
  </si>
  <si>
    <t>61242***********34411</t>
  </si>
  <si>
    <t>张正兴</t>
  </si>
  <si>
    <t>61242***********64417</t>
  </si>
  <si>
    <t>曾定华</t>
  </si>
  <si>
    <t>61242***********54415</t>
  </si>
  <si>
    <t>陈和祥</t>
  </si>
  <si>
    <t>61242***********14414</t>
  </si>
  <si>
    <t>董兴发</t>
  </si>
  <si>
    <t>61242***********64410</t>
  </si>
  <si>
    <t>柯曾顺</t>
  </si>
  <si>
    <t>61242***********04412</t>
  </si>
  <si>
    <t>李付德</t>
  </si>
  <si>
    <t>61242***********44414</t>
  </si>
  <si>
    <t>唐传和</t>
  </si>
  <si>
    <t>61242***********74414</t>
  </si>
  <si>
    <t>黄治明</t>
  </si>
  <si>
    <t>61242***********5  法人</t>
  </si>
  <si>
    <t>熨斗镇</t>
  </si>
  <si>
    <t>三组</t>
  </si>
  <si>
    <t>孟于金</t>
  </si>
  <si>
    <t>吴茱萸</t>
  </si>
  <si>
    <t>61242***********13011</t>
  </si>
  <si>
    <t>刘家湾村二组</t>
  </si>
  <si>
    <t>刘家湾村集体股份经济组织合作社</t>
  </si>
  <si>
    <t>黄扬兵</t>
  </si>
  <si>
    <t>中药材吴茱萸</t>
  </si>
  <si>
    <t>61242***********67814</t>
  </si>
  <si>
    <t>刘家湾村一组</t>
  </si>
  <si>
    <t>邓召泽</t>
  </si>
  <si>
    <t>61242***********52814</t>
  </si>
  <si>
    <t>黄扬芝</t>
  </si>
  <si>
    <t>61242***********92825</t>
  </si>
  <si>
    <t>邓德中</t>
  </si>
  <si>
    <t>61242***********42810</t>
  </si>
  <si>
    <t>邓召应</t>
  </si>
  <si>
    <t>61242***********52817</t>
  </si>
  <si>
    <t>吕清友</t>
  </si>
  <si>
    <t>61242***********42839</t>
  </si>
  <si>
    <t>邓召兵</t>
  </si>
  <si>
    <t>61242***********22811</t>
  </si>
  <si>
    <t>吴圣清</t>
  </si>
  <si>
    <t>吴启珍</t>
  </si>
  <si>
    <t>61242***********32814</t>
  </si>
  <si>
    <t>吴启元</t>
  </si>
  <si>
    <t>61242***********22810</t>
  </si>
  <si>
    <t>吴宗元</t>
  </si>
  <si>
    <t>61242***********32813</t>
  </si>
  <si>
    <t>李武元</t>
  </si>
  <si>
    <t>61242***********8281X</t>
  </si>
  <si>
    <t>陈金明</t>
  </si>
  <si>
    <t>61242***********2557X</t>
  </si>
  <si>
    <t>陈美伦</t>
  </si>
  <si>
    <t>61242***********82818</t>
  </si>
  <si>
    <t>陈松科</t>
  </si>
  <si>
    <t>61242***********82815</t>
  </si>
  <si>
    <t>吴启平</t>
  </si>
  <si>
    <t>61242***********82811</t>
  </si>
  <si>
    <t>吴启高</t>
  </si>
  <si>
    <t>61242***********92834</t>
  </si>
  <si>
    <t>刘家湾村三组</t>
  </si>
  <si>
    <t>曾荣贵</t>
  </si>
  <si>
    <t>61242***********42833</t>
  </si>
  <si>
    <t>曾发应</t>
  </si>
  <si>
    <t>孟存合</t>
  </si>
  <si>
    <t>61242***********4281X</t>
  </si>
  <si>
    <t>吕清碧</t>
  </si>
  <si>
    <t>61242***********82816</t>
  </si>
  <si>
    <t>庞清兵</t>
  </si>
  <si>
    <t>61242***********7301X</t>
  </si>
  <si>
    <t>徐发高</t>
  </si>
  <si>
    <t>61242***********82833</t>
  </si>
  <si>
    <t>吴宗富</t>
  </si>
  <si>
    <t>61242***********5281X</t>
  </si>
  <si>
    <t>刘家湾村四组</t>
  </si>
  <si>
    <t>钱柱学</t>
  </si>
  <si>
    <t>袁召富</t>
  </si>
  <si>
    <t>61242***********22831</t>
  </si>
  <si>
    <t>袁召艳</t>
  </si>
  <si>
    <t>61242***********62837</t>
  </si>
  <si>
    <t>袁召泽</t>
  </si>
  <si>
    <t>61242***********9283X</t>
  </si>
  <si>
    <t>刘家湾村五组</t>
  </si>
  <si>
    <t>吴为德</t>
  </si>
  <si>
    <t>61242***********52810</t>
  </si>
  <si>
    <t>吕安平</t>
  </si>
  <si>
    <t>61242***********02812</t>
  </si>
  <si>
    <t>吕恩元</t>
  </si>
  <si>
    <t>61242***********32817</t>
  </si>
  <si>
    <t>吴圣泽</t>
  </si>
  <si>
    <t>61242***********22817</t>
  </si>
  <si>
    <t>肖良翠</t>
  </si>
  <si>
    <t>61242***********82828</t>
  </si>
  <si>
    <t>陈美来</t>
  </si>
  <si>
    <t>吴启学</t>
  </si>
  <si>
    <t>61242***********12812</t>
  </si>
  <si>
    <t>刘家湾村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</si>
</sst>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176" formatCode="0.00_ "/>
    <numFmt numFmtId="44" formatCode="_ &quot;￥&quot;* #,##0.00_ ;_ &quot;￥&quot;* \-#,##0.00_ ;_ &quot;￥&quot;* &quot;-&quot;??_ ;_ @_ "/>
    <numFmt numFmtId="177" formatCode="0_ "/>
    <numFmt numFmtId="43" formatCode="_ * #,##0.00_ ;_ * \-#,##0.00_ ;_ * &quot;-&quot;??_ ;_ @_ "/>
  </numFmts>
  <fonts count="28">
    <font>
      <sz val="10"/>
      <color theme="1"/>
      <name val="Arial"/>
      <charset val="134"/>
    </font>
    <font>
      <sz val="11"/>
      <color theme="1"/>
      <name val="宋体"/>
      <charset val="134"/>
    </font>
    <font>
      <b/>
      <sz val="18"/>
      <name val="方正大标宋简体"/>
      <charset val="134"/>
    </font>
    <font>
      <sz val="10"/>
      <name val="宋体"/>
      <charset val="134"/>
    </font>
    <font>
      <sz val="10"/>
      <name val="Arial"/>
      <charset val="134"/>
    </font>
    <font>
      <sz val="11"/>
      <name val="宋体"/>
      <charset val="134"/>
    </font>
    <font>
      <sz val="11"/>
      <name val="宋体"/>
      <charset val="204"/>
    </font>
    <font>
      <sz val="11"/>
      <color theme="1"/>
      <name val="等线"/>
      <charset val="134"/>
      <scheme val="minor"/>
    </font>
    <font>
      <sz val="11"/>
      <color theme="1"/>
      <name val="等线"/>
      <charset val="0"/>
      <scheme val="minor"/>
    </font>
    <font>
      <sz val="11"/>
      <color rgb="FFFA7D00"/>
      <name val="等线"/>
      <charset val="0"/>
      <scheme val="minor"/>
    </font>
    <font>
      <b/>
      <sz val="18"/>
      <color theme="3"/>
      <name val="等线"/>
      <charset val="134"/>
      <scheme val="minor"/>
    </font>
    <font>
      <sz val="11"/>
      <color rgb="FF9C0006"/>
      <name val="等线"/>
      <charset val="0"/>
      <scheme val="minor"/>
    </font>
    <font>
      <i/>
      <sz val="11"/>
      <color rgb="FF7F7F7F"/>
      <name val="等线"/>
      <charset val="0"/>
      <scheme val="minor"/>
    </font>
    <font>
      <sz val="11"/>
      <color rgb="FFFF0000"/>
      <name val="等线"/>
      <charset val="0"/>
      <scheme val="minor"/>
    </font>
    <font>
      <sz val="11"/>
      <color rgb="FF3F3F76"/>
      <name val="等线"/>
      <charset val="0"/>
      <scheme val="minor"/>
    </font>
    <font>
      <sz val="11"/>
      <color theme="0"/>
      <name val="等线"/>
      <charset val="0"/>
      <scheme val="minor"/>
    </font>
    <font>
      <u/>
      <sz val="11"/>
      <color rgb="FF800080"/>
      <name val="等线"/>
      <charset val="0"/>
      <scheme val="minor"/>
    </font>
    <font>
      <u/>
      <sz val="11"/>
      <color rgb="FF0000FF"/>
      <name val="等线"/>
      <charset val="0"/>
      <scheme val="minor"/>
    </font>
    <font>
      <b/>
      <sz val="13"/>
      <color theme="3"/>
      <name val="等线"/>
      <charset val="134"/>
      <scheme val="minor"/>
    </font>
    <font>
      <sz val="11"/>
      <color rgb="FF006100"/>
      <name val="等线"/>
      <charset val="0"/>
      <scheme val="minor"/>
    </font>
    <font>
      <b/>
      <sz val="11"/>
      <color theme="3"/>
      <name val="等线"/>
      <charset val="134"/>
      <scheme val="minor"/>
    </font>
    <font>
      <b/>
      <sz val="11"/>
      <color rgb="FFFFFFFF"/>
      <name val="等线"/>
      <charset val="0"/>
      <scheme val="minor"/>
    </font>
    <font>
      <b/>
      <sz val="15"/>
      <color theme="3"/>
      <name val="等线"/>
      <charset val="134"/>
      <scheme val="minor"/>
    </font>
    <font>
      <sz val="11"/>
      <color rgb="FF9C6500"/>
      <name val="等线"/>
      <charset val="0"/>
      <scheme val="minor"/>
    </font>
    <font>
      <b/>
      <sz val="11"/>
      <color theme="1"/>
      <name val="等线"/>
      <charset val="0"/>
      <scheme val="minor"/>
    </font>
    <font>
      <b/>
      <sz val="11"/>
      <color rgb="FF3F3F3F"/>
      <name val="等线"/>
      <charset val="0"/>
      <scheme val="minor"/>
    </font>
    <font>
      <b/>
      <sz val="11"/>
      <color rgb="FFFA7D00"/>
      <name val="等线"/>
      <charset val="0"/>
      <scheme val="minor"/>
    </font>
    <font>
      <sz val="10"/>
      <name val="Arial"/>
      <charset val="0"/>
    </font>
  </fonts>
  <fills count="33">
    <fill>
      <patternFill patternType="none"/>
    </fill>
    <fill>
      <patternFill patternType="gray125"/>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14" fillId="6"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2" borderId="0" applyNumberFormat="0" applyBorder="0" applyAlignment="0" applyProtection="0">
      <alignment vertical="center"/>
    </xf>
    <xf numFmtId="0" fontId="11" fillId="5" borderId="0" applyNumberFormat="0" applyBorder="0" applyAlignment="0" applyProtection="0">
      <alignment vertical="center"/>
    </xf>
    <xf numFmtId="43" fontId="7" fillId="0" borderId="0" applyFont="0" applyFill="0" applyBorder="0" applyAlignment="0" applyProtection="0">
      <alignment vertical="center"/>
    </xf>
    <xf numFmtId="0" fontId="15" fillId="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44" fontId="0" fillId="0" borderId="0" applyFont="0" applyFill="0" applyBorder="0" applyAlignment="0" applyProtection="0"/>
    <xf numFmtId="0" fontId="16" fillId="0" borderId="0" applyNumberFormat="0" applyFill="0" applyBorder="0" applyAlignment="0" applyProtection="0">
      <alignment vertical="center"/>
    </xf>
    <xf numFmtId="0" fontId="7" fillId="11" borderId="4" applyNumberFormat="0" applyFont="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5" applyNumberFormat="0" applyFill="0" applyAlignment="0" applyProtection="0">
      <alignment vertical="center"/>
    </xf>
    <xf numFmtId="0" fontId="18" fillId="0" borderId="5" applyNumberFormat="0" applyFill="0" applyAlignment="0" applyProtection="0">
      <alignment vertical="center"/>
    </xf>
    <xf numFmtId="0" fontId="15" fillId="15" borderId="0" applyNumberFormat="0" applyBorder="0" applyAlignment="0" applyProtection="0">
      <alignment vertical="center"/>
    </xf>
    <xf numFmtId="0" fontId="20" fillId="0" borderId="7" applyNumberFormat="0" applyFill="0" applyAlignment="0" applyProtection="0">
      <alignment vertical="center"/>
    </xf>
    <xf numFmtId="0" fontId="15" fillId="8" borderId="0" applyNumberFormat="0" applyBorder="0" applyAlignment="0" applyProtection="0">
      <alignment vertical="center"/>
    </xf>
    <xf numFmtId="0" fontId="25" fillId="21" borderId="9" applyNumberFormat="0" applyAlignment="0" applyProtection="0">
      <alignment vertical="center"/>
    </xf>
    <xf numFmtId="0" fontId="26" fillId="21" borderId="3" applyNumberFormat="0" applyAlignment="0" applyProtection="0">
      <alignment vertical="center"/>
    </xf>
    <xf numFmtId="0" fontId="21" fillId="17" borderId="6" applyNumberFormat="0" applyAlignment="0" applyProtection="0">
      <alignment vertical="center"/>
    </xf>
    <xf numFmtId="42" fontId="0" fillId="0" borderId="0" applyFont="0" applyFill="0" applyBorder="0" applyAlignment="0" applyProtection="0"/>
    <xf numFmtId="0" fontId="8" fillId="25" borderId="0" applyNumberFormat="0" applyBorder="0" applyAlignment="0" applyProtection="0">
      <alignment vertical="center"/>
    </xf>
    <xf numFmtId="0" fontId="15" fillId="12" borderId="0" applyNumberFormat="0" applyBorder="0" applyAlignment="0" applyProtection="0">
      <alignment vertical="center"/>
    </xf>
    <xf numFmtId="0" fontId="9" fillId="0" borderId="2" applyNumberFormat="0" applyFill="0" applyAlignment="0" applyProtection="0">
      <alignment vertical="center"/>
    </xf>
    <xf numFmtId="0" fontId="24" fillId="0" borderId="8" applyNumberFormat="0" applyFill="0" applyAlignment="0" applyProtection="0">
      <alignment vertical="center"/>
    </xf>
    <xf numFmtId="0" fontId="19" fillId="14" borderId="0" applyNumberFormat="0" applyBorder="0" applyAlignment="0" applyProtection="0">
      <alignment vertical="center"/>
    </xf>
    <xf numFmtId="0" fontId="23" fillId="19" borderId="0" applyNumberFormat="0" applyBorder="0" applyAlignment="0" applyProtection="0">
      <alignment vertical="center"/>
    </xf>
    <xf numFmtId="0" fontId="8" fillId="3" borderId="0" applyNumberFormat="0" applyBorder="0" applyAlignment="0" applyProtection="0">
      <alignment vertical="center"/>
    </xf>
    <xf numFmtId="0" fontId="15" fillId="18"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2" borderId="0" applyNumberFormat="0" applyBorder="0" applyAlignment="0" applyProtection="0">
      <alignment vertical="center"/>
    </xf>
    <xf numFmtId="0" fontId="15" fillId="7" borderId="0" applyNumberFormat="0" applyBorder="0" applyAlignment="0" applyProtection="0">
      <alignment vertical="center"/>
    </xf>
    <xf numFmtId="0" fontId="15" fillId="28"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15" fillId="24" borderId="0" applyNumberFormat="0" applyBorder="0" applyAlignment="0" applyProtection="0">
      <alignment vertical="center"/>
    </xf>
    <xf numFmtId="0" fontId="8" fillId="29" borderId="0" applyNumberFormat="0" applyBorder="0" applyAlignment="0" applyProtection="0">
      <alignment vertical="center"/>
    </xf>
    <xf numFmtId="0" fontId="15" fillId="10" borderId="0" applyNumberFormat="0" applyBorder="0" applyAlignment="0" applyProtection="0">
      <alignment vertical="center"/>
    </xf>
    <xf numFmtId="0" fontId="15" fillId="26" borderId="0" applyNumberFormat="0" applyBorder="0" applyAlignment="0" applyProtection="0">
      <alignment vertical="center"/>
    </xf>
    <xf numFmtId="0" fontId="8" fillId="32" borderId="0" applyNumberFormat="0" applyBorder="0" applyAlignment="0" applyProtection="0">
      <alignment vertical="center"/>
    </xf>
    <xf numFmtId="0" fontId="27" fillId="0" borderId="0"/>
    <xf numFmtId="0" fontId="15" fillId="31" borderId="0" applyNumberFormat="0" applyBorder="0" applyAlignment="0" applyProtection="0">
      <alignment vertical="center"/>
    </xf>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cellStyleXfs>
  <cellXfs count="23">
    <xf numFmtId="0" fontId="0" fillId="0" borderId="0" xfId="52"/>
    <xf numFmtId="0" fontId="1" fillId="0" borderId="0" xfId="52" applyFont="1" applyAlignment="1">
      <alignment horizontal="center"/>
    </xf>
    <xf numFmtId="177" fontId="0" fillId="0" borderId="0" xfId="52" applyNumberFormat="1" applyAlignment="1">
      <alignment horizontal="center"/>
    </xf>
    <xf numFmtId="0" fontId="0" fillId="0" borderId="0" xfId="52" applyAlignment="1">
      <alignment horizontal="center"/>
    </xf>
    <xf numFmtId="0" fontId="2" fillId="0" borderId="0" xfId="0" applyFont="1" applyFill="1" applyAlignment="1">
      <alignment horizontal="center" vertical="center" wrapText="1"/>
    </xf>
    <xf numFmtId="177" fontId="3" fillId="0" borderId="1" xfId="0" applyNumberFormat="1" applyFont="1" applyFill="1" applyBorder="1" applyAlignment="1">
      <alignment horizontal="center" vertical="center"/>
    </xf>
    <xf numFmtId="176" fontId="3" fillId="0" borderId="1" xfId="52"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5" fillId="0" borderId="1" xfId="52"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52" applyNumberFormat="1"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177" fontId="6" fillId="0" borderId="1" xfId="52" applyNumberFormat="1" applyFont="1" applyFill="1" applyBorder="1" applyAlignment="1">
      <alignment horizontal="center" vertical="center" wrapText="1"/>
    </xf>
    <xf numFmtId="177" fontId="2" fillId="0" borderId="0" xfId="0" applyNumberFormat="1" applyFont="1" applyFill="1" applyAlignment="1">
      <alignment horizontal="center" vertical="center" wrapText="1"/>
    </xf>
    <xf numFmtId="177" fontId="3"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50" applyNumberFormat="1" applyFont="1"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_户口档案2010版" xfId="50"/>
    <cellStyle name="60% - 强调文字颜色 6" xfId="51" builtinId="52"/>
    <cellStyle name="Normal" xfId="52"/>
    <cellStyle name="Percent" xfId="53"/>
    <cellStyle name="Comma [0]" xfId="54"/>
    <cellStyle name="Comma"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2"/>
  <sheetViews>
    <sheetView tabSelected="1" workbookViewId="0">
      <selection activeCell="A4" sqref="A4:A112"/>
    </sheetView>
  </sheetViews>
  <sheetFormatPr defaultColWidth="9.14285714285714" defaultRowHeight="12.75"/>
  <cols>
    <col min="1" max="1" width="5.57142857142857" style="2" customWidth="1"/>
    <col min="2" max="2" width="7.14285714285714" style="3" customWidth="1"/>
    <col min="3" max="3" width="13.7142857142857" style="3" customWidth="1"/>
    <col min="4" max="4" width="19.5714285714286" style="3" customWidth="1"/>
    <col min="5" max="5" width="9.14285714285714" style="3" customWidth="1"/>
    <col min="6" max="6" width="14" style="3" customWidth="1"/>
    <col min="7" max="7" width="8.57142857142857" style="3" customWidth="1"/>
    <col min="8" max="8" width="10.1428571428571" style="3" customWidth="1"/>
    <col min="9" max="9" width="11.5714285714286" style="3" customWidth="1"/>
    <col min="10" max="10" width="8" style="2" customWidth="1"/>
    <col min="11" max="11" width="24.8571428571429" style="3" customWidth="1"/>
    <col min="12" max="12" width="10.4285714285714" style="3" customWidth="1"/>
    <col min="13" max="16384" width="9.14285714285714" style="3"/>
  </cols>
  <sheetData>
    <row r="1" ht="63" customHeight="1" spans="1:12">
      <c r="A1" s="4" t="s">
        <v>0</v>
      </c>
      <c r="B1" s="4"/>
      <c r="C1" s="4"/>
      <c r="D1" s="4"/>
      <c r="E1" s="4"/>
      <c r="F1" s="4"/>
      <c r="G1" s="4"/>
      <c r="H1" s="4"/>
      <c r="I1" s="4"/>
      <c r="J1" s="15"/>
      <c r="K1" s="4"/>
      <c r="L1" s="4"/>
    </row>
    <row r="2" ht="18" customHeight="1" spans="1:12">
      <c r="A2" s="5" t="s">
        <v>1</v>
      </c>
      <c r="B2" s="6" t="s">
        <v>2</v>
      </c>
      <c r="C2" s="6" t="s">
        <v>3</v>
      </c>
      <c r="D2" s="6" t="s">
        <v>4</v>
      </c>
      <c r="E2" s="6" t="s">
        <v>5</v>
      </c>
      <c r="F2" s="6" t="s">
        <v>6</v>
      </c>
      <c r="G2" s="6"/>
      <c r="H2" s="6"/>
      <c r="I2" s="6"/>
      <c r="J2" s="16" t="s">
        <v>7</v>
      </c>
      <c r="K2" s="6" t="s">
        <v>8</v>
      </c>
      <c r="L2" s="6" t="s">
        <v>9</v>
      </c>
    </row>
    <row r="3" ht="24" spans="1:12">
      <c r="A3" s="7"/>
      <c r="B3" s="6"/>
      <c r="C3" s="6"/>
      <c r="D3" s="6"/>
      <c r="E3" s="6"/>
      <c r="F3" s="6" t="s">
        <v>10</v>
      </c>
      <c r="G3" s="6" t="s">
        <v>11</v>
      </c>
      <c r="H3" s="6" t="s">
        <v>12</v>
      </c>
      <c r="I3" s="6" t="s">
        <v>13</v>
      </c>
      <c r="J3" s="16"/>
      <c r="K3" s="6"/>
      <c r="L3" s="6"/>
    </row>
    <row r="4" s="1" customFormat="1" ht="27" customHeight="1" spans="1:12">
      <c r="A4" s="8">
        <f>COUNTA($A$3:A3)+1</f>
        <v>1</v>
      </c>
      <c r="B4" s="9" t="s">
        <v>14</v>
      </c>
      <c r="C4" s="9" t="s">
        <v>15</v>
      </c>
      <c r="D4" s="9" t="s">
        <v>16</v>
      </c>
      <c r="E4" s="9" t="s">
        <v>17</v>
      </c>
      <c r="F4" s="9" t="s">
        <v>18</v>
      </c>
      <c r="G4" s="10">
        <v>245.2</v>
      </c>
      <c r="H4" s="11">
        <v>200</v>
      </c>
      <c r="I4" s="11">
        <f t="shared" ref="I4:I67" si="0">G4*H4</f>
        <v>49040</v>
      </c>
      <c r="J4" s="8">
        <f>SUM(I4:I112)-SUM(J5:J112)</f>
        <v>49040</v>
      </c>
      <c r="K4" s="12" t="s">
        <v>19</v>
      </c>
      <c r="L4" s="9" t="s">
        <v>17</v>
      </c>
    </row>
    <row r="5" s="1" customFormat="1" ht="27" customHeight="1" spans="1:12">
      <c r="A5" s="8">
        <f>COUNTA($A$3:A4)+1</f>
        <v>2</v>
      </c>
      <c r="B5" s="9" t="s">
        <v>14</v>
      </c>
      <c r="C5" s="9" t="s">
        <v>20</v>
      </c>
      <c r="D5" s="9" t="s">
        <v>16</v>
      </c>
      <c r="E5" s="9" t="s">
        <v>21</v>
      </c>
      <c r="F5" s="9" t="s">
        <v>18</v>
      </c>
      <c r="G5" s="9">
        <v>114</v>
      </c>
      <c r="H5" s="9">
        <v>800</v>
      </c>
      <c r="I5" s="11">
        <f t="shared" si="0"/>
        <v>91200</v>
      </c>
      <c r="J5" s="8">
        <f>SUM(I5:I112)-SUM(J6:J112)</f>
        <v>91200</v>
      </c>
      <c r="K5" s="12" t="s">
        <v>22</v>
      </c>
      <c r="L5" s="9" t="s">
        <v>23</v>
      </c>
    </row>
    <row r="6" s="1" customFormat="1" ht="27" customHeight="1" spans="1:12">
      <c r="A6" s="8">
        <f>COUNTA($A$3:A5)+1</f>
        <v>3</v>
      </c>
      <c r="B6" s="9" t="s">
        <v>14</v>
      </c>
      <c r="C6" s="9" t="s">
        <v>20</v>
      </c>
      <c r="D6" s="9" t="s">
        <v>16</v>
      </c>
      <c r="E6" s="9" t="s">
        <v>24</v>
      </c>
      <c r="F6" s="9" t="s">
        <v>18</v>
      </c>
      <c r="G6" s="9">
        <v>114</v>
      </c>
      <c r="H6" s="9">
        <v>800</v>
      </c>
      <c r="I6" s="11">
        <f t="shared" si="0"/>
        <v>91200</v>
      </c>
      <c r="J6" s="8">
        <f>SUM(I6:I113)-SUM(J7:J113)</f>
        <v>91200</v>
      </c>
      <c r="K6" s="12" t="s">
        <v>25</v>
      </c>
      <c r="L6" s="9" t="s">
        <v>23</v>
      </c>
    </row>
    <row r="7" s="1" customFormat="1" ht="27" customHeight="1" spans="1:12">
      <c r="A7" s="8">
        <f>COUNTA($A$3:A6)+1</f>
        <v>4</v>
      </c>
      <c r="B7" s="9" t="s">
        <v>14</v>
      </c>
      <c r="C7" s="9" t="s">
        <v>26</v>
      </c>
      <c r="D7" s="9" t="s">
        <v>16</v>
      </c>
      <c r="E7" s="9" t="s">
        <v>27</v>
      </c>
      <c r="F7" s="9" t="s">
        <v>18</v>
      </c>
      <c r="G7" s="9">
        <v>3</v>
      </c>
      <c r="H7" s="9">
        <v>800</v>
      </c>
      <c r="I7" s="11">
        <f t="shared" si="0"/>
        <v>2400</v>
      </c>
      <c r="J7" s="8">
        <f>SUM(I7:I114)-SUM(J8:J114)</f>
        <v>2400</v>
      </c>
      <c r="K7" s="12" t="s">
        <v>28</v>
      </c>
      <c r="L7" s="9" t="s">
        <v>23</v>
      </c>
    </row>
    <row r="8" s="1" customFormat="1" ht="27" customHeight="1" spans="1:12">
      <c r="A8" s="8">
        <f>COUNTA($A$3:A7)+1</f>
        <v>5</v>
      </c>
      <c r="B8" s="9" t="s">
        <v>14</v>
      </c>
      <c r="C8" s="9" t="s">
        <v>20</v>
      </c>
      <c r="D8" s="9" t="s">
        <v>16</v>
      </c>
      <c r="E8" s="9" t="s">
        <v>29</v>
      </c>
      <c r="F8" s="9" t="s">
        <v>18</v>
      </c>
      <c r="G8" s="9">
        <v>1</v>
      </c>
      <c r="H8" s="9">
        <v>800</v>
      </c>
      <c r="I8" s="11">
        <f t="shared" si="0"/>
        <v>800</v>
      </c>
      <c r="J8" s="8">
        <f>SUM(I8:I117)-SUM(J9:J117)</f>
        <v>800</v>
      </c>
      <c r="K8" s="12" t="s">
        <v>30</v>
      </c>
      <c r="L8" s="9" t="s">
        <v>23</v>
      </c>
    </row>
    <row r="9" s="1" customFormat="1" ht="27" customHeight="1" spans="1:12">
      <c r="A9" s="8">
        <f>COUNTA($A$3:A8)+1</f>
        <v>6</v>
      </c>
      <c r="B9" s="9" t="s">
        <v>14</v>
      </c>
      <c r="C9" s="9" t="s">
        <v>20</v>
      </c>
      <c r="D9" s="9" t="s">
        <v>16</v>
      </c>
      <c r="E9" s="9" t="s">
        <v>31</v>
      </c>
      <c r="F9" s="9" t="s">
        <v>18</v>
      </c>
      <c r="G9" s="9">
        <v>13.2</v>
      </c>
      <c r="H9" s="9">
        <v>800</v>
      </c>
      <c r="I9" s="11">
        <f t="shared" si="0"/>
        <v>10560</v>
      </c>
      <c r="J9" s="8">
        <f>SUM(I9:I120)-SUM(J10:J120)</f>
        <v>10560</v>
      </c>
      <c r="K9" s="12" t="s">
        <v>22</v>
      </c>
      <c r="L9" s="9" t="s">
        <v>23</v>
      </c>
    </row>
    <row r="10" s="1" customFormat="1" ht="27" customHeight="1" spans="1:12">
      <c r="A10" s="8">
        <f>COUNTA($A$3:A9)+1</f>
        <v>7</v>
      </c>
      <c r="B10" s="9" t="s">
        <v>32</v>
      </c>
      <c r="C10" s="9" t="s">
        <v>33</v>
      </c>
      <c r="D10" s="9" t="s">
        <v>34</v>
      </c>
      <c r="E10" s="9" t="s">
        <v>17</v>
      </c>
      <c r="F10" s="9" t="s">
        <v>35</v>
      </c>
      <c r="G10" s="12">
        <v>416</v>
      </c>
      <c r="H10" s="9">
        <v>200</v>
      </c>
      <c r="I10" s="11">
        <f t="shared" si="0"/>
        <v>83200</v>
      </c>
      <c r="J10" s="8">
        <f>SUM(I10:I121)-SUM(J11:J121)</f>
        <v>83200</v>
      </c>
      <c r="K10" s="9"/>
      <c r="L10" s="9" t="s">
        <v>17</v>
      </c>
    </row>
    <row r="11" s="1" customFormat="1" ht="27" customHeight="1" spans="1:12">
      <c r="A11" s="8">
        <f>COUNTA($A$3:A10)+1</f>
        <v>8</v>
      </c>
      <c r="B11" s="9" t="s">
        <v>32</v>
      </c>
      <c r="C11" s="9" t="s">
        <v>36</v>
      </c>
      <c r="D11" s="9" t="s">
        <v>34</v>
      </c>
      <c r="E11" s="9" t="s">
        <v>37</v>
      </c>
      <c r="F11" s="9" t="s">
        <v>38</v>
      </c>
      <c r="G11" s="9">
        <v>32</v>
      </c>
      <c r="H11" s="9">
        <v>800</v>
      </c>
      <c r="I11" s="11">
        <f t="shared" si="0"/>
        <v>25600</v>
      </c>
      <c r="J11" s="8">
        <f>SUM(I11:I122)-SUM(J12:J122)</f>
        <v>25600</v>
      </c>
      <c r="K11" s="9" t="s">
        <v>39</v>
      </c>
      <c r="L11" s="9" t="s">
        <v>23</v>
      </c>
    </row>
    <row r="12" s="1" customFormat="1" ht="27" customHeight="1" spans="1:12">
      <c r="A12" s="8">
        <f>COUNTA($A$3:A11)+1</f>
        <v>9</v>
      </c>
      <c r="B12" s="9" t="s">
        <v>32</v>
      </c>
      <c r="C12" s="9" t="s">
        <v>40</v>
      </c>
      <c r="D12" s="9" t="s">
        <v>34</v>
      </c>
      <c r="E12" s="9" t="s">
        <v>41</v>
      </c>
      <c r="F12" s="9" t="s">
        <v>42</v>
      </c>
      <c r="G12" s="9">
        <v>13</v>
      </c>
      <c r="H12" s="9">
        <v>800</v>
      </c>
      <c r="I12" s="11">
        <f t="shared" si="0"/>
        <v>10400</v>
      </c>
      <c r="J12" s="8">
        <f>SUM(I12:I123)-SUM(J13:J123)</f>
        <v>10400</v>
      </c>
      <c r="K12" s="9" t="s">
        <v>43</v>
      </c>
      <c r="L12" s="9" t="s">
        <v>23</v>
      </c>
    </row>
    <row r="13" s="1" customFormat="1" ht="27" customHeight="1" spans="1:12">
      <c r="A13" s="8">
        <f>COUNTA($A$3:A12)+1</f>
        <v>10</v>
      </c>
      <c r="B13" s="9" t="s">
        <v>32</v>
      </c>
      <c r="C13" s="9" t="s">
        <v>44</v>
      </c>
      <c r="D13" s="9" t="s">
        <v>34</v>
      </c>
      <c r="E13" s="9" t="s">
        <v>45</v>
      </c>
      <c r="F13" s="9" t="s">
        <v>42</v>
      </c>
      <c r="G13" s="9">
        <v>23</v>
      </c>
      <c r="H13" s="9">
        <v>800</v>
      </c>
      <c r="I13" s="11">
        <f t="shared" si="0"/>
        <v>18400</v>
      </c>
      <c r="J13" s="8">
        <f>SUM(I13:I124)-SUM(J14:J124)</f>
        <v>18400</v>
      </c>
      <c r="K13" s="9" t="s">
        <v>46</v>
      </c>
      <c r="L13" s="9" t="s">
        <v>23</v>
      </c>
    </row>
    <row r="14" s="1" customFormat="1" ht="27" customHeight="1" spans="1:12">
      <c r="A14" s="8">
        <f>COUNTA($A$3:A13)+1</f>
        <v>11</v>
      </c>
      <c r="B14" s="9" t="s">
        <v>32</v>
      </c>
      <c r="C14" s="9" t="s">
        <v>47</v>
      </c>
      <c r="D14" s="9" t="s">
        <v>34</v>
      </c>
      <c r="E14" s="9" t="s">
        <v>48</v>
      </c>
      <c r="F14" s="9" t="s">
        <v>49</v>
      </c>
      <c r="G14" s="11">
        <v>16</v>
      </c>
      <c r="H14" s="9">
        <v>800</v>
      </c>
      <c r="I14" s="11">
        <f t="shared" si="0"/>
        <v>12800</v>
      </c>
      <c r="J14" s="8">
        <f>SUM(I14:I127)-SUM(J15:J127)</f>
        <v>12800</v>
      </c>
      <c r="K14" s="9" t="s">
        <v>50</v>
      </c>
      <c r="L14" s="9" t="s">
        <v>23</v>
      </c>
    </row>
    <row r="15" s="1" customFormat="1" ht="27" customHeight="1" spans="1:12">
      <c r="A15" s="8">
        <f>COUNTA($A$3:A14)+1</f>
        <v>12</v>
      </c>
      <c r="B15" s="9" t="s">
        <v>32</v>
      </c>
      <c r="C15" s="9" t="s">
        <v>47</v>
      </c>
      <c r="D15" s="9" t="s">
        <v>34</v>
      </c>
      <c r="E15" s="9" t="s">
        <v>51</v>
      </c>
      <c r="F15" s="9" t="s">
        <v>49</v>
      </c>
      <c r="G15" s="9">
        <v>2</v>
      </c>
      <c r="H15" s="9">
        <v>800</v>
      </c>
      <c r="I15" s="11">
        <f t="shared" si="0"/>
        <v>1600</v>
      </c>
      <c r="J15" s="8">
        <f>SUM(I15:I128)-SUM(J16:J128)</f>
        <v>1600</v>
      </c>
      <c r="K15" s="9" t="s">
        <v>52</v>
      </c>
      <c r="L15" s="9" t="s">
        <v>23</v>
      </c>
    </row>
    <row r="16" s="1" customFormat="1" ht="27" customHeight="1" spans="1:12">
      <c r="A16" s="8">
        <f>COUNTA($A$3:A15)+1</f>
        <v>13</v>
      </c>
      <c r="B16" s="9" t="s">
        <v>32</v>
      </c>
      <c r="C16" s="9" t="s">
        <v>47</v>
      </c>
      <c r="D16" s="9" t="s">
        <v>34</v>
      </c>
      <c r="E16" s="9" t="s">
        <v>53</v>
      </c>
      <c r="F16" s="9" t="s">
        <v>49</v>
      </c>
      <c r="G16" s="9">
        <v>20</v>
      </c>
      <c r="H16" s="9">
        <v>800</v>
      </c>
      <c r="I16" s="11">
        <f t="shared" si="0"/>
        <v>16000</v>
      </c>
      <c r="J16" s="8">
        <f t="shared" ref="J16:J28" si="1">SUM(I16:I130)-SUM(J17:J130)</f>
        <v>16000</v>
      </c>
      <c r="K16" s="9" t="s">
        <v>54</v>
      </c>
      <c r="L16" s="9" t="s">
        <v>23</v>
      </c>
    </row>
    <row r="17" s="1" customFormat="1" ht="27" customHeight="1" spans="1:12">
      <c r="A17" s="8">
        <f>COUNTA($A$3:A16)+1</f>
        <v>14</v>
      </c>
      <c r="B17" s="9" t="s">
        <v>32</v>
      </c>
      <c r="C17" s="9" t="s">
        <v>47</v>
      </c>
      <c r="D17" s="9" t="s">
        <v>34</v>
      </c>
      <c r="E17" s="9" t="s">
        <v>55</v>
      </c>
      <c r="F17" s="9" t="s">
        <v>49</v>
      </c>
      <c r="G17" s="9">
        <v>10</v>
      </c>
      <c r="H17" s="9">
        <v>800</v>
      </c>
      <c r="I17" s="11">
        <f t="shared" si="0"/>
        <v>8000</v>
      </c>
      <c r="J17" s="8">
        <f t="shared" si="1"/>
        <v>8000</v>
      </c>
      <c r="K17" s="9" t="s">
        <v>56</v>
      </c>
      <c r="L17" s="9" t="s">
        <v>23</v>
      </c>
    </row>
    <row r="18" s="1" customFormat="1" ht="27" customHeight="1" spans="1:12">
      <c r="A18" s="8">
        <f>COUNTA($A$3:A17)+1</f>
        <v>15</v>
      </c>
      <c r="B18" s="9" t="s">
        <v>32</v>
      </c>
      <c r="C18" s="9" t="s">
        <v>47</v>
      </c>
      <c r="D18" s="9" t="s">
        <v>34</v>
      </c>
      <c r="E18" s="9" t="s">
        <v>57</v>
      </c>
      <c r="F18" s="9" t="s">
        <v>49</v>
      </c>
      <c r="G18" s="11">
        <v>25</v>
      </c>
      <c r="H18" s="9">
        <v>800</v>
      </c>
      <c r="I18" s="11">
        <f t="shared" si="0"/>
        <v>20000</v>
      </c>
      <c r="J18" s="8">
        <f t="shared" si="1"/>
        <v>20000</v>
      </c>
      <c r="K18" s="9" t="s">
        <v>43</v>
      </c>
      <c r="L18" s="9" t="s">
        <v>23</v>
      </c>
    </row>
    <row r="19" s="1" customFormat="1" ht="27" customHeight="1" spans="1:12">
      <c r="A19" s="8">
        <f>COUNTA($A$3:A18)+1</f>
        <v>16</v>
      </c>
      <c r="B19" s="9" t="s">
        <v>32</v>
      </c>
      <c r="C19" s="9" t="s">
        <v>47</v>
      </c>
      <c r="D19" s="9" t="s">
        <v>34</v>
      </c>
      <c r="E19" s="9" t="s">
        <v>58</v>
      </c>
      <c r="F19" s="9" t="s">
        <v>49</v>
      </c>
      <c r="G19" s="9">
        <v>9</v>
      </c>
      <c r="H19" s="9">
        <v>800</v>
      </c>
      <c r="I19" s="11">
        <f t="shared" si="0"/>
        <v>7200</v>
      </c>
      <c r="J19" s="8">
        <f t="shared" si="1"/>
        <v>7200</v>
      </c>
      <c r="K19" s="9" t="s">
        <v>39</v>
      </c>
      <c r="L19" s="9" t="s">
        <v>23</v>
      </c>
    </row>
    <row r="20" s="1" customFormat="1" ht="27" customHeight="1" spans="1:12">
      <c r="A20" s="8">
        <f>COUNTA($A$3:A19)+1</f>
        <v>17</v>
      </c>
      <c r="B20" s="9" t="s">
        <v>32</v>
      </c>
      <c r="C20" s="9" t="s">
        <v>36</v>
      </c>
      <c r="D20" s="9" t="s">
        <v>34</v>
      </c>
      <c r="E20" s="9" t="s">
        <v>59</v>
      </c>
      <c r="F20" s="9" t="s">
        <v>60</v>
      </c>
      <c r="G20" s="9">
        <v>32</v>
      </c>
      <c r="H20" s="9">
        <v>800</v>
      </c>
      <c r="I20" s="11">
        <f t="shared" si="0"/>
        <v>25600</v>
      </c>
      <c r="J20" s="8">
        <f t="shared" si="1"/>
        <v>25600</v>
      </c>
      <c r="K20" s="9" t="s">
        <v>61</v>
      </c>
      <c r="L20" s="9" t="s">
        <v>23</v>
      </c>
    </row>
    <row r="21" s="1" customFormat="1" ht="27" customHeight="1" spans="1:12">
      <c r="A21" s="8">
        <f>COUNTA($A$3:A20)+1</f>
        <v>18</v>
      </c>
      <c r="B21" s="9" t="s">
        <v>32</v>
      </c>
      <c r="C21" s="9" t="s">
        <v>47</v>
      </c>
      <c r="D21" s="9" t="s">
        <v>34</v>
      </c>
      <c r="E21" s="9" t="s">
        <v>62</v>
      </c>
      <c r="F21" s="9" t="s">
        <v>63</v>
      </c>
      <c r="G21" s="9">
        <v>20</v>
      </c>
      <c r="H21" s="9">
        <v>800</v>
      </c>
      <c r="I21" s="11">
        <f t="shared" si="0"/>
        <v>16000</v>
      </c>
      <c r="J21" s="8">
        <f t="shared" si="1"/>
        <v>16000</v>
      </c>
      <c r="K21" s="9" t="s">
        <v>54</v>
      </c>
      <c r="L21" s="9" t="s">
        <v>23</v>
      </c>
    </row>
    <row r="22" s="1" customFormat="1" ht="27" customHeight="1" spans="1:12">
      <c r="A22" s="8">
        <f>COUNTA($A$3:A21)+1</f>
        <v>19</v>
      </c>
      <c r="B22" s="9" t="s">
        <v>32</v>
      </c>
      <c r="C22" s="9" t="s">
        <v>64</v>
      </c>
      <c r="D22" s="9" t="s">
        <v>34</v>
      </c>
      <c r="E22" s="9" t="s">
        <v>65</v>
      </c>
      <c r="F22" s="9" t="s">
        <v>66</v>
      </c>
      <c r="G22" s="9">
        <v>117</v>
      </c>
      <c r="H22" s="9">
        <v>800</v>
      </c>
      <c r="I22" s="11">
        <f t="shared" si="0"/>
        <v>93600</v>
      </c>
      <c r="J22" s="8">
        <f t="shared" si="1"/>
        <v>93600</v>
      </c>
      <c r="K22" s="9" t="s">
        <v>67</v>
      </c>
      <c r="L22" s="9" t="s">
        <v>23</v>
      </c>
    </row>
    <row r="23" s="1" customFormat="1" ht="27" customHeight="1" spans="1:12">
      <c r="A23" s="8">
        <f>COUNTA($A$3:A22)+1</f>
        <v>20</v>
      </c>
      <c r="B23" s="9" t="s">
        <v>32</v>
      </c>
      <c r="C23" s="9" t="s">
        <v>64</v>
      </c>
      <c r="D23" s="9" t="s">
        <v>34</v>
      </c>
      <c r="E23" s="9" t="s">
        <v>68</v>
      </c>
      <c r="F23" s="9" t="s">
        <v>66</v>
      </c>
      <c r="G23" s="9">
        <v>23</v>
      </c>
      <c r="H23" s="9">
        <v>800</v>
      </c>
      <c r="I23" s="11">
        <f t="shared" si="0"/>
        <v>18400</v>
      </c>
      <c r="J23" s="8">
        <f t="shared" si="1"/>
        <v>18400</v>
      </c>
      <c r="K23" s="9" t="s">
        <v>69</v>
      </c>
      <c r="L23" s="9" t="s">
        <v>23</v>
      </c>
    </row>
    <row r="24" s="1" customFormat="1" ht="27" customHeight="1" spans="1:12">
      <c r="A24" s="8">
        <f>COUNTA($A$3:A23)+1</f>
        <v>21</v>
      </c>
      <c r="B24" s="9" t="s">
        <v>32</v>
      </c>
      <c r="C24" s="9" t="s">
        <v>47</v>
      </c>
      <c r="D24" s="9" t="s">
        <v>34</v>
      </c>
      <c r="E24" s="9" t="s">
        <v>48</v>
      </c>
      <c r="F24" s="9" t="s">
        <v>66</v>
      </c>
      <c r="G24" s="9">
        <v>16</v>
      </c>
      <c r="H24" s="9">
        <v>800</v>
      </c>
      <c r="I24" s="11">
        <f t="shared" si="0"/>
        <v>12800</v>
      </c>
      <c r="J24" s="8">
        <f t="shared" si="1"/>
        <v>12800</v>
      </c>
      <c r="K24" s="9" t="s">
        <v>50</v>
      </c>
      <c r="L24" s="9" t="s">
        <v>23</v>
      </c>
    </row>
    <row r="25" s="1" customFormat="1" ht="27" customHeight="1" spans="1:12">
      <c r="A25" s="8">
        <f>COUNTA($A$3:A24)+1</f>
        <v>22</v>
      </c>
      <c r="B25" s="9" t="s">
        <v>32</v>
      </c>
      <c r="C25" s="9" t="s">
        <v>47</v>
      </c>
      <c r="D25" s="9" t="s">
        <v>34</v>
      </c>
      <c r="E25" s="9" t="s">
        <v>70</v>
      </c>
      <c r="F25" s="9" t="s">
        <v>66</v>
      </c>
      <c r="G25" s="11">
        <v>45</v>
      </c>
      <c r="H25" s="9">
        <v>800</v>
      </c>
      <c r="I25" s="11">
        <f t="shared" si="0"/>
        <v>36000</v>
      </c>
      <c r="J25" s="8">
        <f t="shared" si="1"/>
        <v>36000</v>
      </c>
      <c r="K25" s="9" t="s">
        <v>71</v>
      </c>
      <c r="L25" s="9" t="s">
        <v>23</v>
      </c>
    </row>
    <row r="26" s="1" customFormat="1" ht="27" customHeight="1" spans="1:12">
      <c r="A26" s="8">
        <f>COUNTA($A$3:A25)+1</f>
        <v>23</v>
      </c>
      <c r="B26" s="9" t="s">
        <v>32</v>
      </c>
      <c r="C26" s="9" t="s">
        <v>47</v>
      </c>
      <c r="D26" s="9" t="s">
        <v>34</v>
      </c>
      <c r="E26" s="9" t="s">
        <v>55</v>
      </c>
      <c r="F26" s="9" t="s">
        <v>66</v>
      </c>
      <c r="G26" s="9">
        <v>13</v>
      </c>
      <c r="H26" s="9">
        <v>800</v>
      </c>
      <c r="I26" s="11">
        <f t="shared" si="0"/>
        <v>10400</v>
      </c>
      <c r="J26" s="8">
        <f t="shared" si="1"/>
        <v>10400</v>
      </c>
      <c r="K26" s="9" t="s">
        <v>56</v>
      </c>
      <c r="L26" s="9" t="s">
        <v>23</v>
      </c>
    </row>
    <row r="27" s="1" customFormat="1" ht="27" customHeight="1" spans="1:12">
      <c r="A27" s="8">
        <f>COUNTA($A$3:A26)+1</f>
        <v>24</v>
      </c>
      <c r="B27" s="9" t="s">
        <v>72</v>
      </c>
      <c r="C27" s="9" t="s">
        <v>73</v>
      </c>
      <c r="D27" s="9" t="s">
        <v>74</v>
      </c>
      <c r="E27" s="9" t="s">
        <v>75</v>
      </c>
      <c r="F27" s="9" t="s">
        <v>76</v>
      </c>
      <c r="G27" s="9">
        <v>62</v>
      </c>
      <c r="H27" s="9">
        <v>500</v>
      </c>
      <c r="I27" s="11">
        <f t="shared" si="0"/>
        <v>31000</v>
      </c>
      <c r="J27" s="8">
        <f t="shared" si="1"/>
        <v>31000</v>
      </c>
      <c r="K27" s="9" t="s">
        <v>77</v>
      </c>
      <c r="L27" s="9" t="s">
        <v>23</v>
      </c>
    </row>
    <row r="28" s="1" customFormat="1" ht="27" customHeight="1" spans="1:12">
      <c r="A28" s="8">
        <f>COUNTA($A$3:A27)+1</f>
        <v>25</v>
      </c>
      <c r="B28" s="9" t="s">
        <v>78</v>
      </c>
      <c r="C28" s="9" t="s">
        <v>79</v>
      </c>
      <c r="D28" s="9" t="s">
        <v>80</v>
      </c>
      <c r="E28" s="9" t="s">
        <v>17</v>
      </c>
      <c r="F28" s="9" t="s">
        <v>81</v>
      </c>
      <c r="G28" s="12">
        <v>108.9</v>
      </c>
      <c r="H28" s="9">
        <v>200</v>
      </c>
      <c r="I28" s="11">
        <f t="shared" si="0"/>
        <v>21780</v>
      </c>
      <c r="J28" s="8">
        <f t="shared" si="1"/>
        <v>21780</v>
      </c>
      <c r="K28" s="12" t="s">
        <v>82</v>
      </c>
      <c r="L28" s="9" t="s">
        <v>17</v>
      </c>
    </row>
    <row r="29" s="1" customFormat="1" ht="27" customHeight="1" spans="1:12">
      <c r="A29" s="8">
        <f>COUNTA($A$3:A28)+1</f>
        <v>26</v>
      </c>
      <c r="B29" s="9" t="s">
        <v>78</v>
      </c>
      <c r="C29" s="9" t="s">
        <v>79</v>
      </c>
      <c r="D29" s="9" t="s">
        <v>80</v>
      </c>
      <c r="E29" s="9" t="s">
        <v>83</v>
      </c>
      <c r="F29" s="9" t="s">
        <v>84</v>
      </c>
      <c r="G29" s="9">
        <v>2</v>
      </c>
      <c r="H29" s="9">
        <v>800</v>
      </c>
      <c r="I29" s="11">
        <f t="shared" si="0"/>
        <v>1600</v>
      </c>
      <c r="J29" s="8">
        <f>SUM(I29:I144)-SUM(J30:J144)</f>
        <v>1600</v>
      </c>
      <c r="K29" s="9" t="s">
        <v>85</v>
      </c>
      <c r="L29" s="9" t="s">
        <v>23</v>
      </c>
    </row>
    <row r="30" s="1" customFormat="1" ht="27" customHeight="1" spans="1:12">
      <c r="A30" s="8">
        <f>COUNTA($A$3:A29)+1</f>
        <v>27</v>
      </c>
      <c r="B30" s="9" t="s">
        <v>78</v>
      </c>
      <c r="C30" s="9" t="s">
        <v>79</v>
      </c>
      <c r="D30" s="9" t="s">
        <v>80</v>
      </c>
      <c r="E30" s="9" t="s">
        <v>86</v>
      </c>
      <c r="F30" s="9" t="s">
        <v>84</v>
      </c>
      <c r="G30" s="9">
        <v>2</v>
      </c>
      <c r="H30" s="9">
        <v>800</v>
      </c>
      <c r="I30" s="11">
        <f t="shared" si="0"/>
        <v>1600</v>
      </c>
      <c r="J30" s="8">
        <f>SUM(I30:I150)-SUM(J31:J150)</f>
        <v>1600</v>
      </c>
      <c r="K30" s="9" t="s">
        <v>87</v>
      </c>
      <c r="L30" s="9" t="s">
        <v>23</v>
      </c>
    </row>
    <row r="31" s="1" customFormat="1" ht="27" customHeight="1" spans="1:12">
      <c r="A31" s="8">
        <f>COUNTA($A$3:A30)+1</f>
        <v>28</v>
      </c>
      <c r="B31" s="9" t="s">
        <v>78</v>
      </c>
      <c r="C31" s="9" t="s">
        <v>79</v>
      </c>
      <c r="D31" s="9" t="s">
        <v>80</v>
      </c>
      <c r="E31" s="9" t="s">
        <v>88</v>
      </c>
      <c r="F31" s="9" t="s">
        <v>89</v>
      </c>
      <c r="G31" s="9">
        <v>1.4</v>
      </c>
      <c r="H31" s="9">
        <v>800</v>
      </c>
      <c r="I31" s="11">
        <f t="shared" si="0"/>
        <v>1120</v>
      </c>
      <c r="J31" s="8">
        <f>SUM(I31:I153)-SUM(J32:J153)</f>
        <v>1120</v>
      </c>
      <c r="K31" s="9" t="s">
        <v>90</v>
      </c>
      <c r="L31" s="9" t="s">
        <v>23</v>
      </c>
    </row>
    <row r="32" s="1" customFormat="1" ht="27" customHeight="1" spans="1:12">
      <c r="A32" s="8">
        <f>COUNTA($A$3:A31)+1</f>
        <v>29</v>
      </c>
      <c r="B32" s="9" t="s">
        <v>78</v>
      </c>
      <c r="C32" s="9" t="s">
        <v>79</v>
      </c>
      <c r="D32" s="9" t="s">
        <v>80</v>
      </c>
      <c r="E32" s="9" t="s">
        <v>91</v>
      </c>
      <c r="F32" s="9" t="s">
        <v>92</v>
      </c>
      <c r="G32" s="9">
        <v>8</v>
      </c>
      <c r="H32" s="9">
        <v>800</v>
      </c>
      <c r="I32" s="11">
        <f t="shared" si="0"/>
        <v>6400</v>
      </c>
      <c r="J32" s="8">
        <f>SUM(I32:I155)-SUM(J33:J155)</f>
        <v>6400</v>
      </c>
      <c r="K32" s="9" t="s">
        <v>93</v>
      </c>
      <c r="L32" s="9" t="s">
        <v>23</v>
      </c>
    </row>
    <row r="33" s="1" customFormat="1" ht="27" customHeight="1" spans="1:12">
      <c r="A33" s="8">
        <f>COUNTA($A$3:A32)+1</f>
        <v>30</v>
      </c>
      <c r="B33" s="9" t="s">
        <v>78</v>
      </c>
      <c r="C33" s="9" t="s">
        <v>79</v>
      </c>
      <c r="D33" s="9" t="s">
        <v>80</v>
      </c>
      <c r="E33" s="9" t="s">
        <v>94</v>
      </c>
      <c r="F33" s="9" t="s">
        <v>92</v>
      </c>
      <c r="G33" s="9">
        <v>4</v>
      </c>
      <c r="H33" s="9">
        <v>800</v>
      </c>
      <c r="I33" s="11">
        <f t="shared" si="0"/>
        <v>3200</v>
      </c>
      <c r="J33" s="8">
        <f>SUM(I33:I156)-SUM(J34:J156)</f>
        <v>5600</v>
      </c>
      <c r="K33" s="9" t="s">
        <v>95</v>
      </c>
      <c r="L33" s="9" t="s">
        <v>23</v>
      </c>
    </row>
    <row r="34" s="1" customFormat="1" ht="27" customHeight="1" spans="1:12">
      <c r="A34" s="8"/>
      <c r="B34" s="9" t="s">
        <v>78</v>
      </c>
      <c r="C34" s="9" t="s">
        <v>79</v>
      </c>
      <c r="D34" s="9" t="s">
        <v>80</v>
      </c>
      <c r="E34" s="9" t="s">
        <v>94</v>
      </c>
      <c r="F34" s="9" t="s">
        <v>84</v>
      </c>
      <c r="G34" s="9">
        <v>3</v>
      </c>
      <c r="H34" s="9">
        <v>800</v>
      </c>
      <c r="I34" s="11">
        <f t="shared" si="0"/>
        <v>2400</v>
      </c>
      <c r="J34" s="8"/>
      <c r="K34" s="9" t="s">
        <v>95</v>
      </c>
      <c r="L34" s="9" t="s">
        <v>23</v>
      </c>
    </row>
    <row r="35" s="1" customFormat="1" ht="27" customHeight="1" spans="1:12">
      <c r="A35" s="8">
        <f>COUNTA($A$3:A34)+1</f>
        <v>31</v>
      </c>
      <c r="B35" s="9" t="s">
        <v>78</v>
      </c>
      <c r="C35" s="9" t="s">
        <v>79</v>
      </c>
      <c r="D35" s="9" t="s">
        <v>80</v>
      </c>
      <c r="E35" s="9" t="s">
        <v>96</v>
      </c>
      <c r="F35" s="9" t="s">
        <v>84</v>
      </c>
      <c r="G35" s="9">
        <v>10</v>
      </c>
      <c r="H35" s="9">
        <v>800</v>
      </c>
      <c r="I35" s="11">
        <f t="shared" si="0"/>
        <v>8000</v>
      </c>
      <c r="J35" s="8">
        <f>SUM(I35:I158)-SUM(J36:J158)</f>
        <v>8000</v>
      </c>
      <c r="K35" s="9" t="s">
        <v>97</v>
      </c>
      <c r="L35" s="9" t="s">
        <v>23</v>
      </c>
    </row>
    <row r="36" s="1" customFormat="1" ht="27" customHeight="1" spans="1:12">
      <c r="A36" s="8">
        <f>COUNTA($A$3:A35)+1</f>
        <v>32</v>
      </c>
      <c r="B36" s="9" t="s">
        <v>78</v>
      </c>
      <c r="C36" s="9" t="s">
        <v>79</v>
      </c>
      <c r="D36" s="9" t="s">
        <v>80</v>
      </c>
      <c r="E36" s="9" t="s">
        <v>98</v>
      </c>
      <c r="F36" s="9" t="s">
        <v>84</v>
      </c>
      <c r="G36" s="9">
        <v>15</v>
      </c>
      <c r="H36" s="9">
        <v>800</v>
      </c>
      <c r="I36" s="11">
        <f t="shared" si="0"/>
        <v>12000</v>
      </c>
      <c r="J36" s="8">
        <f>SUM(I36:I159)-SUM(J37:J159)</f>
        <v>12000</v>
      </c>
      <c r="K36" s="9" t="s">
        <v>99</v>
      </c>
      <c r="L36" s="9" t="s">
        <v>23</v>
      </c>
    </row>
    <row r="37" s="1" customFormat="1" ht="27" customHeight="1" spans="1:12">
      <c r="A37" s="8">
        <f>COUNTA($A$3:A36)+1</f>
        <v>33</v>
      </c>
      <c r="B37" s="9" t="s">
        <v>78</v>
      </c>
      <c r="C37" s="9" t="s">
        <v>79</v>
      </c>
      <c r="D37" s="9" t="s">
        <v>80</v>
      </c>
      <c r="E37" s="9" t="s">
        <v>100</v>
      </c>
      <c r="F37" s="9" t="s">
        <v>84</v>
      </c>
      <c r="G37" s="9">
        <v>3.5</v>
      </c>
      <c r="H37" s="9">
        <v>800</v>
      </c>
      <c r="I37" s="11">
        <f t="shared" si="0"/>
        <v>2800</v>
      </c>
      <c r="J37" s="8">
        <f>SUM(I37:I162)-SUM(J38:J162)</f>
        <v>2800</v>
      </c>
      <c r="K37" s="9" t="s">
        <v>101</v>
      </c>
      <c r="L37" s="9" t="s">
        <v>23</v>
      </c>
    </row>
    <row r="38" s="1" customFormat="1" ht="27" customHeight="1" spans="1:12">
      <c r="A38" s="8">
        <f>COUNTA($A$3:A37)+1</f>
        <v>34</v>
      </c>
      <c r="B38" s="9" t="s">
        <v>78</v>
      </c>
      <c r="C38" s="9" t="s">
        <v>79</v>
      </c>
      <c r="D38" s="9" t="s">
        <v>80</v>
      </c>
      <c r="E38" s="9" t="s">
        <v>102</v>
      </c>
      <c r="F38" s="9" t="s">
        <v>84</v>
      </c>
      <c r="G38" s="9">
        <v>6</v>
      </c>
      <c r="H38" s="9">
        <v>800</v>
      </c>
      <c r="I38" s="11">
        <f t="shared" si="0"/>
        <v>4800</v>
      </c>
      <c r="J38" s="8">
        <f>SUM(I38:I163)-SUM(J39:J163)</f>
        <v>4800</v>
      </c>
      <c r="K38" s="9" t="s">
        <v>103</v>
      </c>
      <c r="L38" s="9" t="s">
        <v>23</v>
      </c>
    </row>
    <row r="39" s="1" customFormat="1" ht="27" customHeight="1" spans="1:12">
      <c r="A39" s="8">
        <f>COUNTA($A$3:A38)+1</f>
        <v>35</v>
      </c>
      <c r="B39" s="9" t="s">
        <v>78</v>
      </c>
      <c r="C39" s="9" t="s">
        <v>79</v>
      </c>
      <c r="D39" s="9" t="s">
        <v>80</v>
      </c>
      <c r="E39" s="9" t="s">
        <v>104</v>
      </c>
      <c r="F39" s="9" t="s">
        <v>92</v>
      </c>
      <c r="G39" s="9">
        <v>10</v>
      </c>
      <c r="H39" s="9">
        <v>800</v>
      </c>
      <c r="I39" s="11">
        <f t="shared" si="0"/>
        <v>8000</v>
      </c>
      <c r="J39" s="8">
        <f>SUM(I39:I164)-SUM(J40:J164)</f>
        <v>8000</v>
      </c>
      <c r="K39" s="9" t="s">
        <v>105</v>
      </c>
      <c r="L39" s="9" t="s">
        <v>23</v>
      </c>
    </row>
    <row r="40" s="1" customFormat="1" ht="27" customHeight="1" spans="1:12">
      <c r="A40" s="8">
        <f>COUNTA($A$3:A39)+1</f>
        <v>36</v>
      </c>
      <c r="B40" s="9" t="s">
        <v>78</v>
      </c>
      <c r="C40" s="9" t="s">
        <v>79</v>
      </c>
      <c r="D40" s="9" t="s">
        <v>80</v>
      </c>
      <c r="E40" s="9" t="s">
        <v>106</v>
      </c>
      <c r="F40" s="9" t="s">
        <v>84</v>
      </c>
      <c r="G40" s="9">
        <v>1.5</v>
      </c>
      <c r="H40" s="9">
        <v>800</v>
      </c>
      <c r="I40" s="11">
        <f t="shared" si="0"/>
        <v>1200</v>
      </c>
      <c r="J40" s="8">
        <f>SUM(I40:I167)-SUM(J41:J167)</f>
        <v>1200</v>
      </c>
      <c r="K40" s="9" t="s">
        <v>105</v>
      </c>
      <c r="L40" s="9" t="s">
        <v>23</v>
      </c>
    </row>
    <row r="41" s="1" customFormat="1" ht="27" customHeight="1" spans="1:12">
      <c r="A41" s="8">
        <f>COUNTA($A$3:A40)+1</f>
        <v>37</v>
      </c>
      <c r="B41" s="9" t="s">
        <v>78</v>
      </c>
      <c r="C41" s="9" t="s">
        <v>79</v>
      </c>
      <c r="D41" s="9" t="s">
        <v>80</v>
      </c>
      <c r="E41" s="9" t="s">
        <v>107</v>
      </c>
      <c r="F41" s="9" t="s">
        <v>84</v>
      </c>
      <c r="G41" s="9">
        <v>1</v>
      </c>
      <c r="H41" s="9">
        <v>800</v>
      </c>
      <c r="I41" s="11">
        <f t="shared" si="0"/>
        <v>800</v>
      </c>
      <c r="J41" s="8">
        <f>SUM(I41:I168)-SUM(J42:J168)</f>
        <v>800</v>
      </c>
      <c r="K41" s="9" t="s">
        <v>108</v>
      </c>
      <c r="L41" s="9" t="s">
        <v>23</v>
      </c>
    </row>
    <row r="42" s="1" customFormat="1" ht="27" customHeight="1" spans="1:12">
      <c r="A42" s="8">
        <f>COUNTA($A$3:A41)+1</f>
        <v>38</v>
      </c>
      <c r="B42" s="9" t="s">
        <v>78</v>
      </c>
      <c r="C42" s="9" t="s">
        <v>79</v>
      </c>
      <c r="D42" s="9" t="s">
        <v>80</v>
      </c>
      <c r="E42" s="9" t="s">
        <v>109</v>
      </c>
      <c r="F42" s="9" t="s">
        <v>84</v>
      </c>
      <c r="G42" s="9">
        <v>1</v>
      </c>
      <c r="H42" s="9">
        <v>800</v>
      </c>
      <c r="I42" s="11">
        <f t="shared" si="0"/>
        <v>800</v>
      </c>
      <c r="J42" s="8">
        <f>SUM(I42:I169)-SUM(J43:J169)</f>
        <v>800</v>
      </c>
      <c r="K42" s="9" t="s">
        <v>110</v>
      </c>
      <c r="L42" s="9" t="s">
        <v>23</v>
      </c>
    </row>
    <row r="43" s="1" customFormat="1" ht="27" customHeight="1" spans="1:12">
      <c r="A43" s="8">
        <f>COUNTA($A$3:A42)+1</f>
        <v>39</v>
      </c>
      <c r="B43" s="9" t="s">
        <v>78</v>
      </c>
      <c r="C43" s="9" t="s">
        <v>79</v>
      </c>
      <c r="D43" s="9" t="s">
        <v>80</v>
      </c>
      <c r="E43" s="9" t="s">
        <v>111</v>
      </c>
      <c r="F43" s="9" t="s">
        <v>84</v>
      </c>
      <c r="G43" s="9">
        <v>6</v>
      </c>
      <c r="H43" s="9">
        <v>800</v>
      </c>
      <c r="I43" s="11">
        <f t="shared" si="0"/>
        <v>4800</v>
      </c>
      <c r="J43" s="8">
        <f>SUM(I43:I171)-SUM(J44:J171)</f>
        <v>4800</v>
      </c>
      <c r="K43" s="9" t="s">
        <v>112</v>
      </c>
      <c r="L43" s="9" t="s">
        <v>23</v>
      </c>
    </row>
    <row r="44" s="1" customFormat="1" ht="27" customHeight="1" spans="1:12">
      <c r="A44" s="8">
        <f>COUNTA($A$3:A43)+1</f>
        <v>40</v>
      </c>
      <c r="B44" s="9" t="s">
        <v>78</v>
      </c>
      <c r="C44" s="9" t="s">
        <v>79</v>
      </c>
      <c r="D44" s="9" t="s">
        <v>80</v>
      </c>
      <c r="E44" s="9" t="s">
        <v>113</v>
      </c>
      <c r="F44" s="9" t="s">
        <v>84</v>
      </c>
      <c r="G44" s="9">
        <v>2</v>
      </c>
      <c r="H44" s="9">
        <v>800</v>
      </c>
      <c r="I44" s="11">
        <f t="shared" si="0"/>
        <v>1600</v>
      </c>
      <c r="J44" s="8">
        <f>SUM(I44:I174)-SUM(J45:J174)</f>
        <v>1600</v>
      </c>
      <c r="K44" s="9" t="s">
        <v>114</v>
      </c>
      <c r="L44" s="9" t="s">
        <v>23</v>
      </c>
    </row>
    <row r="45" s="1" customFormat="1" ht="27" customHeight="1" spans="1:12">
      <c r="A45" s="8">
        <f>COUNTA($A$3:A44)+1</f>
        <v>41</v>
      </c>
      <c r="B45" s="9" t="s">
        <v>78</v>
      </c>
      <c r="C45" s="9" t="s">
        <v>79</v>
      </c>
      <c r="D45" s="9" t="s">
        <v>80</v>
      </c>
      <c r="E45" s="9" t="s">
        <v>115</v>
      </c>
      <c r="F45" s="9" t="s">
        <v>116</v>
      </c>
      <c r="G45" s="9">
        <v>4</v>
      </c>
      <c r="H45" s="9">
        <v>800</v>
      </c>
      <c r="I45" s="11">
        <f t="shared" si="0"/>
        <v>3200</v>
      </c>
      <c r="J45" s="8">
        <f>SUM(I45:I175)-SUM(J46:J175)</f>
        <v>3200</v>
      </c>
      <c r="K45" s="9" t="s">
        <v>117</v>
      </c>
      <c r="L45" s="9" t="s">
        <v>23</v>
      </c>
    </row>
    <row r="46" s="1" customFormat="1" ht="27" customHeight="1" spans="1:12">
      <c r="A46" s="8">
        <f>COUNTA($A$3:A45)+1</f>
        <v>42</v>
      </c>
      <c r="B46" s="9" t="s">
        <v>78</v>
      </c>
      <c r="C46" s="9" t="s">
        <v>79</v>
      </c>
      <c r="D46" s="9" t="s">
        <v>80</v>
      </c>
      <c r="E46" s="9" t="s">
        <v>118</v>
      </c>
      <c r="F46" s="9" t="s">
        <v>116</v>
      </c>
      <c r="G46" s="9">
        <v>1.5</v>
      </c>
      <c r="H46" s="9">
        <v>800</v>
      </c>
      <c r="I46" s="11">
        <f t="shared" si="0"/>
        <v>1200</v>
      </c>
      <c r="J46" s="8">
        <f>SUM(I46:I176)-SUM(J47:J176)</f>
        <v>1200</v>
      </c>
      <c r="K46" s="9" t="s">
        <v>119</v>
      </c>
      <c r="L46" s="9" t="s">
        <v>23</v>
      </c>
    </row>
    <row r="47" s="1" customFormat="1" ht="27" customHeight="1" spans="1:12">
      <c r="A47" s="8">
        <f>COUNTA($A$3:A46)+1</f>
        <v>43</v>
      </c>
      <c r="B47" s="9" t="s">
        <v>78</v>
      </c>
      <c r="C47" s="9" t="s">
        <v>79</v>
      </c>
      <c r="D47" s="9" t="s">
        <v>80</v>
      </c>
      <c r="E47" s="9" t="s">
        <v>120</v>
      </c>
      <c r="F47" s="9" t="s">
        <v>84</v>
      </c>
      <c r="G47" s="9">
        <v>2</v>
      </c>
      <c r="H47" s="9">
        <v>800</v>
      </c>
      <c r="I47" s="11">
        <f t="shared" si="0"/>
        <v>1600</v>
      </c>
      <c r="J47" s="8">
        <f>SUM(I47:I178)-SUM(J48:J178)</f>
        <v>1600</v>
      </c>
      <c r="K47" s="9" t="s">
        <v>121</v>
      </c>
      <c r="L47" s="9" t="s">
        <v>23</v>
      </c>
    </row>
    <row r="48" s="1" customFormat="1" ht="27" customHeight="1" spans="1:12">
      <c r="A48" s="8">
        <f>COUNTA($A$3:A47)+1</f>
        <v>44</v>
      </c>
      <c r="B48" s="9" t="s">
        <v>78</v>
      </c>
      <c r="C48" s="9" t="s">
        <v>79</v>
      </c>
      <c r="D48" s="9" t="s">
        <v>80</v>
      </c>
      <c r="E48" s="9" t="s">
        <v>122</v>
      </c>
      <c r="F48" s="9" t="s">
        <v>84</v>
      </c>
      <c r="G48" s="9">
        <v>10</v>
      </c>
      <c r="H48" s="9">
        <v>800</v>
      </c>
      <c r="I48" s="11">
        <f t="shared" si="0"/>
        <v>8000</v>
      </c>
      <c r="J48" s="8">
        <f>SUM(I48:I179)-SUM(J49:J179)</f>
        <v>8000</v>
      </c>
      <c r="K48" s="9" t="s">
        <v>123</v>
      </c>
      <c r="L48" s="9" t="s">
        <v>23</v>
      </c>
    </row>
    <row r="49" s="1" customFormat="1" ht="27" customHeight="1" spans="1:12">
      <c r="A49" s="8">
        <f>COUNTA($A$3:A48)+1</f>
        <v>45</v>
      </c>
      <c r="B49" s="9" t="s">
        <v>78</v>
      </c>
      <c r="C49" s="9" t="s">
        <v>79</v>
      </c>
      <c r="D49" s="9" t="s">
        <v>80</v>
      </c>
      <c r="E49" s="9" t="s">
        <v>124</v>
      </c>
      <c r="F49" s="9" t="s">
        <v>84</v>
      </c>
      <c r="G49" s="9">
        <v>4</v>
      </c>
      <c r="H49" s="9">
        <v>800</v>
      </c>
      <c r="I49" s="11">
        <f t="shared" si="0"/>
        <v>3200</v>
      </c>
      <c r="J49" s="8">
        <f>SUM(I49:I180)-SUM(J50:J180)</f>
        <v>3200</v>
      </c>
      <c r="K49" s="9" t="s">
        <v>125</v>
      </c>
      <c r="L49" s="9" t="s">
        <v>23</v>
      </c>
    </row>
    <row r="50" s="1" customFormat="1" ht="27" customHeight="1" spans="1:12">
      <c r="A50" s="8">
        <f>COUNTA($A$3:A49)+1</f>
        <v>46</v>
      </c>
      <c r="B50" s="9" t="s">
        <v>78</v>
      </c>
      <c r="C50" s="9" t="s">
        <v>79</v>
      </c>
      <c r="D50" s="9" t="s">
        <v>80</v>
      </c>
      <c r="E50" s="9" t="s">
        <v>126</v>
      </c>
      <c r="F50" s="9" t="s">
        <v>84</v>
      </c>
      <c r="G50" s="9">
        <v>6</v>
      </c>
      <c r="H50" s="9">
        <v>800</v>
      </c>
      <c r="I50" s="11">
        <f t="shared" si="0"/>
        <v>4800</v>
      </c>
      <c r="J50" s="8">
        <f>SUM(I50:I182)-SUM(J51:J182)</f>
        <v>4800</v>
      </c>
      <c r="K50" s="9" t="s">
        <v>95</v>
      </c>
      <c r="L50" s="9" t="s">
        <v>23</v>
      </c>
    </row>
    <row r="51" s="1" customFormat="1" ht="27" customHeight="1" spans="1:12">
      <c r="A51" s="8">
        <f>COUNTA($A$3:A50)+1</f>
        <v>47</v>
      </c>
      <c r="B51" s="9" t="s">
        <v>78</v>
      </c>
      <c r="C51" s="9" t="s">
        <v>79</v>
      </c>
      <c r="D51" s="9" t="s">
        <v>80</v>
      </c>
      <c r="E51" s="9" t="s">
        <v>127</v>
      </c>
      <c r="F51" s="9" t="s">
        <v>84</v>
      </c>
      <c r="G51" s="9">
        <v>3</v>
      </c>
      <c r="H51" s="9">
        <v>800</v>
      </c>
      <c r="I51" s="11">
        <f t="shared" si="0"/>
        <v>2400</v>
      </c>
      <c r="J51" s="8">
        <f>SUM(I51:I184)-SUM(J52:J184)</f>
        <v>2400</v>
      </c>
      <c r="K51" s="9" t="s">
        <v>128</v>
      </c>
      <c r="L51" s="9" t="s">
        <v>23</v>
      </c>
    </row>
    <row r="52" s="1" customFormat="1" ht="27" customHeight="1" spans="1:12">
      <c r="A52" s="8">
        <f>COUNTA($A$3:A51)+1</f>
        <v>48</v>
      </c>
      <c r="B52" s="9" t="s">
        <v>78</v>
      </c>
      <c r="C52" s="9" t="s">
        <v>79</v>
      </c>
      <c r="D52" s="9" t="s">
        <v>80</v>
      </c>
      <c r="E52" s="9" t="s">
        <v>126</v>
      </c>
      <c r="F52" s="9" t="s">
        <v>129</v>
      </c>
      <c r="G52" s="9">
        <v>2</v>
      </c>
      <c r="H52" s="9">
        <v>800</v>
      </c>
      <c r="I52" s="11">
        <f t="shared" si="0"/>
        <v>1600</v>
      </c>
      <c r="J52" s="8">
        <f>SUM(I52:I190)-SUM(J53:J190)</f>
        <v>1600</v>
      </c>
      <c r="K52" s="9" t="s">
        <v>95</v>
      </c>
      <c r="L52" s="9" t="s">
        <v>23</v>
      </c>
    </row>
    <row r="53" s="1" customFormat="1" ht="27" customHeight="1" spans="1:12">
      <c r="A53" s="8">
        <f>COUNTA($A$3:A52)+1</f>
        <v>49</v>
      </c>
      <c r="B53" s="9" t="s">
        <v>78</v>
      </c>
      <c r="C53" s="9" t="s">
        <v>130</v>
      </c>
      <c r="D53" s="9" t="s">
        <v>131</v>
      </c>
      <c r="E53" s="9" t="s">
        <v>17</v>
      </c>
      <c r="F53" s="9" t="s">
        <v>132</v>
      </c>
      <c r="G53" s="12">
        <v>289</v>
      </c>
      <c r="H53" s="9">
        <v>200</v>
      </c>
      <c r="I53" s="11">
        <f t="shared" si="0"/>
        <v>57800</v>
      </c>
      <c r="J53" s="8">
        <f>SUM(I53:I191)-SUM(J54:J191)</f>
        <v>57800</v>
      </c>
      <c r="K53" s="17" t="s">
        <v>112</v>
      </c>
      <c r="L53" s="9" t="s">
        <v>17</v>
      </c>
    </row>
    <row r="54" s="1" customFormat="1" ht="27" customHeight="1" spans="1:12">
      <c r="A54" s="8">
        <f>COUNTA($A$3:A53)+1</f>
        <v>50</v>
      </c>
      <c r="B54" s="9" t="s">
        <v>78</v>
      </c>
      <c r="C54" s="9" t="s">
        <v>133</v>
      </c>
      <c r="D54" s="9" t="s">
        <v>131</v>
      </c>
      <c r="E54" s="9" t="s">
        <v>134</v>
      </c>
      <c r="F54" s="9" t="s">
        <v>135</v>
      </c>
      <c r="G54" s="9">
        <v>2</v>
      </c>
      <c r="H54" s="9">
        <v>800</v>
      </c>
      <c r="I54" s="11">
        <f t="shared" si="0"/>
        <v>1600</v>
      </c>
      <c r="J54" s="8">
        <f>SUM(I54:I193)-SUM(J55:J193)</f>
        <v>1600</v>
      </c>
      <c r="K54" s="9" t="s">
        <v>136</v>
      </c>
      <c r="L54" s="9" t="s">
        <v>23</v>
      </c>
    </row>
    <row r="55" s="1" customFormat="1" ht="27" customHeight="1" spans="1:12">
      <c r="A55" s="8">
        <f>COUNTA($A$3:A54)+1</f>
        <v>51</v>
      </c>
      <c r="B55" s="9" t="s">
        <v>78</v>
      </c>
      <c r="C55" s="9" t="s">
        <v>137</v>
      </c>
      <c r="D55" s="9" t="s">
        <v>131</v>
      </c>
      <c r="E55" s="9" t="s">
        <v>138</v>
      </c>
      <c r="F55" s="9" t="s">
        <v>135</v>
      </c>
      <c r="G55" s="9">
        <v>4</v>
      </c>
      <c r="H55" s="9">
        <v>800</v>
      </c>
      <c r="I55" s="11">
        <f t="shared" si="0"/>
        <v>3200</v>
      </c>
      <c r="J55" s="8">
        <f>SUM(I55:I197)-SUM(J56:J197)</f>
        <v>3200</v>
      </c>
      <c r="K55" s="9" t="s">
        <v>139</v>
      </c>
      <c r="L55" s="9" t="s">
        <v>23</v>
      </c>
    </row>
    <row r="56" s="1" customFormat="1" ht="27" customHeight="1" spans="1:12">
      <c r="A56" s="8">
        <f>COUNTA($A$3:A55)+1</f>
        <v>52</v>
      </c>
      <c r="B56" s="9" t="s">
        <v>78</v>
      </c>
      <c r="C56" s="9" t="s">
        <v>140</v>
      </c>
      <c r="D56" s="9" t="s">
        <v>131</v>
      </c>
      <c r="E56" s="9" t="s">
        <v>141</v>
      </c>
      <c r="F56" s="9" t="s">
        <v>135</v>
      </c>
      <c r="G56" s="9">
        <v>4</v>
      </c>
      <c r="H56" s="9">
        <v>800</v>
      </c>
      <c r="I56" s="11">
        <f t="shared" si="0"/>
        <v>3200</v>
      </c>
      <c r="J56" s="8">
        <f>SUM(I56:I198)-SUM(J57:J198)</f>
        <v>3200</v>
      </c>
      <c r="K56" s="9" t="s">
        <v>142</v>
      </c>
      <c r="L56" s="9" t="s">
        <v>23</v>
      </c>
    </row>
    <row r="57" s="1" customFormat="1" ht="27" customHeight="1" spans="1:12">
      <c r="A57" s="8">
        <f>COUNTA($A$3:A56)+1</f>
        <v>53</v>
      </c>
      <c r="B57" s="9" t="s">
        <v>78</v>
      </c>
      <c r="C57" s="9" t="s">
        <v>143</v>
      </c>
      <c r="D57" s="9" t="s">
        <v>131</v>
      </c>
      <c r="E57" s="9" t="s">
        <v>144</v>
      </c>
      <c r="F57" s="9" t="s">
        <v>135</v>
      </c>
      <c r="G57" s="9">
        <v>31</v>
      </c>
      <c r="H57" s="9">
        <v>800</v>
      </c>
      <c r="I57" s="11">
        <f t="shared" si="0"/>
        <v>24800</v>
      </c>
      <c r="J57" s="8">
        <f>SUM(I57:I205)-SUM(J58:J205)</f>
        <v>24800</v>
      </c>
      <c r="K57" s="9" t="s">
        <v>145</v>
      </c>
      <c r="L57" s="9" t="s">
        <v>23</v>
      </c>
    </row>
    <row r="58" s="1" customFormat="1" ht="27" customHeight="1" spans="1:12">
      <c r="A58" s="8">
        <f>COUNTA($A$3:A57)+1</f>
        <v>54</v>
      </c>
      <c r="B58" s="9" t="s">
        <v>78</v>
      </c>
      <c r="C58" s="9" t="s">
        <v>146</v>
      </c>
      <c r="D58" s="9" t="s">
        <v>131</v>
      </c>
      <c r="E58" s="9" t="s">
        <v>147</v>
      </c>
      <c r="F58" s="9" t="s">
        <v>148</v>
      </c>
      <c r="G58" s="9">
        <v>5</v>
      </c>
      <c r="H58" s="9">
        <v>800</v>
      </c>
      <c r="I58" s="11">
        <f t="shared" si="0"/>
        <v>4000</v>
      </c>
      <c r="J58" s="8">
        <f>SUM(I58:I207)-SUM(J59:J207)</f>
        <v>4000</v>
      </c>
      <c r="K58" s="9" t="s">
        <v>149</v>
      </c>
      <c r="L58" s="9" t="s">
        <v>23</v>
      </c>
    </row>
    <row r="59" s="1" customFormat="1" ht="27" customHeight="1" spans="1:12">
      <c r="A59" s="8">
        <f>COUNTA($A$3:A58)+1</f>
        <v>55</v>
      </c>
      <c r="B59" s="9" t="s">
        <v>78</v>
      </c>
      <c r="C59" s="9" t="s">
        <v>150</v>
      </c>
      <c r="D59" s="9" t="s">
        <v>131</v>
      </c>
      <c r="E59" s="9" t="s">
        <v>151</v>
      </c>
      <c r="F59" s="9" t="s">
        <v>152</v>
      </c>
      <c r="G59" s="9">
        <v>40</v>
      </c>
      <c r="H59" s="9">
        <v>800</v>
      </c>
      <c r="I59" s="11">
        <f t="shared" si="0"/>
        <v>32000</v>
      </c>
      <c r="J59" s="8">
        <f>SUM(I59:I211)-SUM(J60:J211)</f>
        <v>32000</v>
      </c>
      <c r="K59" s="9" t="s">
        <v>153</v>
      </c>
      <c r="L59" s="9" t="s">
        <v>23</v>
      </c>
    </row>
    <row r="60" s="1" customFormat="1" ht="27" customHeight="1" spans="1:12">
      <c r="A60" s="8">
        <f>COUNTA($A$3:A59)+1</f>
        <v>56</v>
      </c>
      <c r="B60" s="9" t="s">
        <v>78</v>
      </c>
      <c r="C60" s="9" t="s">
        <v>137</v>
      </c>
      <c r="D60" s="9" t="s">
        <v>131</v>
      </c>
      <c r="E60" s="9" t="s">
        <v>154</v>
      </c>
      <c r="F60" s="9" t="s">
        <v>18</v>
      </c>
      <c r="G60" s="9">
        <v>203</v>
      </c>
      <c r="H60" s="9">
        <v>800</v>
      </c>
      <c r="I60" s="11">
        <f t="shared" si="0"/>
        <v>162400</v>
      </c>
      <c r="J60" s="8">
        <f>SUM(I60:I213)-SUM(J61:J213)</f>
        <v>162400</v>
      </c>
      <c r="K60" s="9" t="s">
        <v>155</v>
      </c>
      <c r="L60" s="9" t="s">
        <v>23</v>
      </c>
    </row>
    <row r="61" s="1" customFormat="1" ht="27" customHeight="1" spans="1:12">
      <c r="A61" s="8">
        <f>COUNTA($A$3:A60)+1</f>
        <v>57</v>
      </c>
      <c r="B61" s="9" t="s">
        <v>78</v>
      </c>
      <c r="C61" s="13" t="s">
        <v>156</v>
      </c>
      <c r="D61" s="13" t="s">
        <v>157</v>
      </c>
      <c r="E61" s="9" t="s">
        <v>17</v>
      </c>
      <c r="F61" s="9" t="str">
        <f>F62&amp;F63</f>
        <v>野菊花药用山楂</v>
      </c>
      <c r="G61" s="12">
        <v>208</v>
      </c>
      <c r="H61" s="9">
        <v>200</v>
      </c>
      <c r="I61" s="11">
        <f t="shared" si="0"/>
        <v>41600</v>
      </c>
      <c r="J61" s="8">
        <f>SUM(I61:I214)-SUM(J62:J214)</f>
        <v>41600</v>
      </c>
      <c r="K61" s="17" t="s">
        <v>158</v>
      </c>
      <c r="L61" s="9" t="s">
        <v>17</v>
      </c>
    </row>
    <row r="62" s="1" customFormat="1" ht="27" customHeight="1" spans="1:12">
      <c r="A62" s="14">
        <f>COUNTA($A$3:A61)+1</f>
        <v>58</v>
      </c>
      <c r="B62" s="9" t="s">
        <v>78</v>
      </c>
      <c r="C62" s="13" t="s">
        <v>156</v>
      </c>
      <c r="D62" s="13" t="s">
        <v>157</v>
      </c>
      <c r="E62" s="13" t="s">
        <v>159</v>
      </c>
      <c r="F62" s="13" t="s">
        <v>42</v>
      </c>
      <c r="G62" s="13">
        <v>65</v>
      </c>
      <c r="H62" s="13">
        <v>800</v>
      </c>
      <c r="I62" s="11">
        <f t="shared" si="0"/>
        <v>52000</v>
      </c>
      <c r="J62" s="14">
        <f>SUM(I62:I215)-SUM(J63:J215)</f>
        <v>166400</v>
      </c>
      <c r="K62" s="13" t="s">
        <v>160</v>
      </c>
      <c r="L62" s="9" t="s">
        <v>23</v>
      </c>
    </row>
    <row r="63" s="1" customFormat="1" ht="27" customHeight="1" spans="1:12">
      <c r="A63" s="14"/>
      <c r="B63" s="9" t="s">
        <v>78</v>
      </c>
      <c r="C63" s="13" t="s">
        <v>156</v>
      </c>
      <c r="D63" s="13" t="s">
        <v>157</v>
      </c>
      <c r="E63" s="13" t="s">
        <v>159</v>
      </c>
      <c r="F63" s="13" t="s">
        <v>161</v>
      </c>
      <c r="G63" s="13">
        <v>143</v>
      </c>
      <c r="H63" s="13">
        <v>800</v>
      </c>
      <c r="I63" s="11">
        <f t="shared" si="0"/>
        <v>114400</v>
      </c>
      <c r="J63" s="14"/>
      <c r="K63" s="13" t="s">
        <v>160</v>
      </c>
      <c r="L63" s="9" t="s">
        <v>23</v>
      </c>
    </row>
    <row r="64" s="1" customFormat="1" ht="27" customHeight="1" spans="1:12">
      <c r="A64" s="8">
        <f>COUNTA($A$3:A63)+1</f>
        <v>59</v>
      </c>
      <c r="B64" s="9" t="s">
        <v>72</v>
      </c>
      <c r="C64" s="9" t="s">
        <v>162</v>
      </c>
      <c r="D64" s="9" t="s">
        <v>163</v>
      </c>
      <c r="E64" s="9" t="s">
        <v>164</v>
      </c>
      <c r="F64" s="9" t="s">
        <v>165</v>
      </c>
      <c r="G64" s="9">
        <v>6</v>
      </c>
      <c r="H64" s="9">
        <v>800</v>
      </c>
      <c r="I64" s="11">
        <f t="shared" si="0"/>
        <v>4800</v>
      </c>
      <c r="J64" s="8">
        <f>SUM(I64:I354)-SUM(J65:J354)</f>
        <v>4800</v>
      </c>
      <c r="K64" s="9" t="s">
        <v>166</v>
      </c>
      <c r="L64" s="9" t="s">
        <v>23</v>
      </c>
    </row>
    <row r="65" s="1" customFormat="1" ht="27" customHeight="1" spans="1:12">
      <c r="A65" s="8">
        <f>COUNTA($A$3:A64)+1</f>
        <v>60</v>
      </c>
      <c r="B65" s="9" t="s">
        <v>72</v>
      </c>
      <c r="C65" s="9" t="s">
        <v>162</v>
      </c>
      <c r="D65" s="9" t="s">
        <v>163</v>
      </c>
      <c r="E65" s="9" t="s">
        <v>167</v>
      </c>
      <c r="F65" s="9" t="s">
        <v>18</v>
      </c>
      <c r="G65" s="9">
        <v>1</v>
      </c>
      <c r="H65" s="9">
        <v>800</v>
      </c>
      <c r="I65" s="11">
        <f t="shared" si="0"/>
        <v>800</v>
      </c>
      <c r="J65" s="8">
        <f>SUM(I65:I356)-SUM(J66:J356)</f>
        <v>800</v>
      </c>
      <c r="K65" s="9" t="s">
        <v>168</v>
      </c>
      <c r="L65" s="9" t="s">
        <v>23</v>
      </c>
    </row>
    <row r="66" s="1" customFormat="1" ht="27" customHeight="1" spans="1:12">
      <c r="A66" s="8">
        <f>COUNTA($A$3:A65)+1</f>
        <v>61</v>
      </c>
      <c r="B66" s="9" t="s">
        <v>72</v>
      </c>
      <c r="C66" s="9" t="s">
        <v>162</v>
      </c>
      <c r="D66" s="9" t="s">
        <v>163</v>
      </c>
      <c r="E66" s="9" t="s">
        <v>169</v>
      </c>
      <c r="F66" s="9" t="s">
        <v>76</v>
      </c>
      <c r="G66" s="9">
        <v>1</v>
      </c>
      <c r="H66" s="9">
        <v>800</v>
      </c>
      <c r="I66" s="11">
        <f t="shared" si="0"/>
        <v>800</v>
      </c>
      <c r="J66" s="8">
        <f>SUM(I66:I363)-SUM(J67:J363)</f>
        <v>800</v>
      </c>
      <c r="K66" s="9" t="s">
        <v>170</v>
      </c>
      <c r="L66" s="9" t="s">
        <v>23</v>
      </c>
    </row>
    <row r="67" s="1" customFormat="1" ht="27" customHeight="1" spans="1:12">
      <c r="A67" s="8">
        <f>COUNTA($A$3:A66)+1</f>
        <v>62</v>
      </c>
      <c r="B67" s="9" t="s">
        <v>72</v>
      </c>
      <c r="C67" s="9" t="s">
        <v>162</v>
      </c>
      <c r="D67" s="9" t="s">
        <v>163</v>
      </c>
      <c r="E67" s="9" t="s">
        <v>171</v>
      </c>
      <c r="F67" s="9" t="s">
        <v>76</v>
      </c>
      <c r="G67" s="9">
        <v>1</v>
      </c>
      <c r="H67" s="9">
        <v>800</v>
      </c>
      <c r="I67" s="11">
        <f t="shared" si="0"/>
        <v>800</v>
      </c>
      <c r="J67" s="8">
        <f t="shared" ref="J67:J75" si="2">SUM(I67:I365)-SUM(J68:J365)</f>
        <v>800</v>
      </c>
      <c r="K67" s="9" t="s">
        <v>172</v>
      </c>
      <c r="L67" s="9" t="s">
        <v>23</v>
      </c>
    </row>
    <row r="68" s="1" customFormat="1" ht="27" customHeight="1" spans="1:12">
      <c r="A68" s="8">
        <f>COUNTA($A$3:A67)+1</f>
        <v>63</v>
      </c>
      <c r="B68" s="9" t="s">
        <v>72</v>
      </c>
      <c r="C68" s="9" t="s">
        <v>162</v>
      </c>
      <c r="D68" s="9" t="s">
        <v>163</v>
      </c>
      <c r="E68" s="9" t="s">
        <v>173</v>
      </c>
      <c r="F68" s="9" t="s">
        <v>76</v>
      </c>
      <c r="G68" s="9">
        <v>2</v>
      </c>
      <c r="H68" s="9">
        <v>800</v>
      </c>
      <c r="I68" s="11">
        <f t="shared" ref="I68:I75" si="3">G68*H68</f>
        <v>1600</v>
      </c>
      <c r="J68" s="8">
        <f t="shared" si="2"/>
        <v>1600</v>
      </c>
      <c r="K68" s="9" t="s">
        <v>174</v>
      </c>
      <c r="L68" s="9" t="s">
        <v>23</v>
      </c>
    </row>
    <row r="69" s="1" customFormat="1" ht="27" customHeight="1" spans="1:12">
      <c r="A69" s="8">
        <f>COUNTA($A$3:A68)+1</f>
        <v>64</v>
      </c>
      <c r="B69" s="9" t="s">
        <v>72</v>
      </c>
      <c r="C69" s="9" t="s">
        <v>162</v>
      </c>
      <c r="D69" s="9" t="s">
        <v>163</v>
      </c>
      <c r="E69" s="9" t="s">
        <v>175</v>
      </c>
      <c r="F69" s="9" t="s">
        <v>76</v>
      </c>
      <c r="G69" s="9">
        <v>3.5</v>
      </c>
      <c r="H69" s="9">
        <v>800</v>
      </c>
      <c r="I69" s="11">
        <f t="shared" si="3"/>
        <v>2800</v>
      </c>
      <c r="J69" s="8">
        <f t="shared" si="2"/>
        <v>2800</v>
      </c>
      <c r="K69" s="9" t="s">
        <v>176</v>
      </c>
      <c r="L69" s="9" t="s">
        <v>23</v>
      </c>
    </row>
    <row r="70" s="1" customFormat="1" ht="27" customHeight="1" spans="1:12">
      <c r="A70" s="8">
        <f>COUNTA($A$3:A69)+1</f>
        <v>65</v>
      </c>
      <c r="B70" s="9" t="s">
        <v>72</v>
      </c>
      <c r="C70" s="9" t="s">
        <v>162</v>
      </c>
      <c r="D70" s="9" t="s">
        <v>163</v>
      </c>
      <c r="E70" s="9" t="s">
        <v>177</v>
      </c>
      <c r="F70" s="9" t="s">
        <v>76</v>
      </c>
      <c r="G70" s="9">
        <v>1.5</v>
      </c>
      <c r="H70" s="9">
        <v>800</v>
      </c>
      <c r="I70" s="11">
        <f t="shared" si="3"/>
        <v>1200</v>
      </c>
      <c r="J70" s="8">
        <f t="shared" si="2"/>
        <v>1200</v>
      </c>
      <c r="K70" s="9" t="s">
        <v>178</v>
      </c>
      <c r="L70" s="9" t="s">
        <v>23</v>
      </c>
    </row>
    <row r="71" s="1" customFormat="1" ht="27" customHeight="1" spans="1:12">
      <c r="A71" s="8">
        <f>COUNTA($A$3:A70)+1</f>
        <v>66</v>
      </c>
      <c r="B71" s="9" t="s">
        <v>72</v>
      </c>
      <c r="C71" s="9" t="s">
        <v>162</v>
      </c>
      <c r="D71" s="9" t="s">
        <v>163</v>
      </c>
      <c r="E71" s="9" t="s">
        <v>179</v>
      </c>
      <c r="F71" s="9" t="s">
        <v>76</v>
      </c>
      <c r="G71" s="9">
        <v>1</v>
      </c>
      <c r="H71" s="9">
        <v>800</v>
      </c>
      <c r="I71" s="11">
        <f t="shared" si="3"/>
        <v>800</v>
      </c>
      <c r="J71" s="8">
        <f t="shared" si="2"/>
        <v>800</v>
      </c>
      <c r="K71" s="9" t="s">
        <v>180</v>
      </c>
      <c r="L71" s="9" t="s">
        <v>23</v>
      </c>
    </row>
    <row r="72" s="1" customFormat="1" ht="27" customHeight="1" spans="1:12">
      <c r="A72" s="8">
        <f>COUNTA($A$3:A71)+1</f>
        <v>67</v>
      </c>
      <c r="B72" s="9" t="s">
        <v>72</v>
      </c>
      <c r="C72" s="9" t="s">
        <v>162</v>
      </c>
      <c r="D72" s="9" t="s">
        <v>163</v>
      </c>
      <c r="E72" s="9" t="s">
        <v>181</v>
      </c>
      <c r="F72" s="9" t="s">
        <v>76</v>
      </c>
      <c r="G72" s="9">
        <v>1</v>
      </c>
      <c r="H72" s="9">
        <v>800</v>
      </c>
      <c r="I72" s="11">
        <f t="shared" si="3"/>
        <v>800</v>
      </c>
      <c r="J72" s="8">
        <f t="shared" si="2"/>
        <v>800</v>
      </c>
      <c r="K72" s="9" t="s">
        <v>182</v>
      </c>
      <c r="L72" s="9" t="s">
        <v>23</v>
      </c>
    </row>
    <row r="73" s="1" customFormat="1" ht="27" customHeight="1" spans="1:12">
      <c r="A73" s="8">
        <f>COUNTA($A$3:A72)+1</f>
        <v>68</v>
      </c>
      <c r="B73" s="9" t="s">
        <v>72</v>
      </c>
      <c r="C73" s="9" t="s">
        <v>162</v>
      </c>
      <c r="D73" s="9" t="s">
        <v>163</v>
      </c>
      <c r="E73" s="9" t="s">
        <v>183</v>
      </c>
      <c r="F73" s="9" t="s">
        <v>76</v>
      </c>
      <c r="G73" s="9">
        <v>3</v>
      </c>
      <c r="H73" s="9">
        <v>800</v>
      </c>
      <c r="I73" s="11">
        <f t="shared" si="3"/>
        <v>2400</v>
      </c>
      <c r="J73" s="8">
        <f t="shared" si="2"/>
        <v>2400</v>
      </c>
      <c r="K73" s="9" t="s">
        <v>184</v>
      </c>
      <c r="L73" s="9" t="s">
        <v>23</v>
      </c>
    </row>
    <row r="74" s="1" customFormat="1" ht="27" customHeight="1" spans="1:12">
      <c r="A74" s="8">
        <f>COUNTA($A$3:A73)+1</f>
        <v>69</v>
      </c>
      <c r="B74" s="9" t="s">
        <v>72</v>
      </c>
      <c r="C74" s="9" t="s">
        <v>162</v>
      </c>
      <c r="D74" s="9" t="s">
        <v>163</v>
      </c>
      <c r="E74" s="9" t="s">
        <v>185</v>
      </c>
      <c r="F74" s="9" t="s">
        <v>76</v>
      </c>
      <c r="G74" s="9">
        <v>2</v>
      </c>
      <c r="H74" s="9">
        <v>800</v>
      </c>
      <c r="I74" s="11">
        <f t="shared" si="3"/>
        <v>1600</v>
      </c>
      <c r="J74" s="8">
        <f t="shared" si="2"/>
        <v>1600</v>
      </c>
      <c r="K74" s="9" t="s">
        <v>180</v>
      </c>
      <c r="L74" s="9" t="s">
        <v>23</v>
      </c>
    </row>
    <row r="75" s="1" customFormat="1" ht="27" customHeight="1" spans="1:12">
      <c r="A75" s="8">
        <f>COUNTA($A$3:A74)+1</f>
        <v>70</v>
      </c>
      <c r="B75" s="9" t="s">
        <v>72</v>
      </c>
      <c r="C75" s="9" t="s">
        <v>162</v>
      </c>
      <c r="D75" s="9" t="s">
        <v>163</v>
      </c>
      <c r="E75" s="9" t="s">
        <v>17</v>
      </c>
      <c r="F75" s="9" t="s">
        <v>74</v>
      </c>
      <c r="G75" s="12">
        <v>23</v>
      </c>
      <c r="H75" s="9">
        <v>200</v>
      </c>
      <c r="I75" s="11">
        <f t="shared" si="3"/>
        <v>4600</v>
      </c>
      <c r="J75" s="8">
        <f t="shared" si="2"/>
        <v>4600</v>
      </c>
      <c r="K75" s="9" t="s">
        <v>186</v>
      </c>
      <c r="L75" s="9" t="s">
        <v>17</v>
      </c>
    </row>
    <row r="76" s="1" customFormat="1" ht="27" customHeight="1" spans="1:12">
      <c r="A76" s="8">
        <f>COUNTA($A$3:A75)+1</f>
        <v>71</v>
      </c>
      <c r="B76" s="18" t="s">
        <v>187</v>
      </c>
      <c r="C76" s="18" t="s">
        <v>188</v>
      </c>
      <c r="D76" s="18" t="s">
        <v>23</v>
      </c>
      <c r="E76" s="18" t="s">
        <v>189</v>
      </c>
      <c r="F76" s="18" t="s">
        <v>190</v>
      </c>
      <c r="G76" s="18">
        <v>100</v>
      </c>
      <c r="H76" s="18">
        <v>500</v>
      </c>
      <c r="I76" s="11">
        <f t="shared" ref="I76:I113" si="4">G76*H76</f>
        <v>50000</v>
      </c>
      <c r="J76" s="8">
        <f t="shared" ref="J76:J110" si="5">SUM(I76:I375)-SUM(J77:J375)</f>
        <v>50000</v>
      </c>
      <c r="K76" s="20" t="s">
        <v>191</v>
      </c>
      <c r="L76" s="9" t="s">
        <v>23</v>
      </c>
    </row>
    <row r="77" s="1" customFormat="1" ht="27" customHeight="1" spans="1:12">
      <c r="A77" s="19">
        <f>COUNTA($A$3:A76)+1</f>
        <v>72</v>
      </c>
      <c r="B77" s="18" t="s">
        <v>187</v>
      </c>
      <c r="C77" s="20" t="s">
        <v>192</v>
      </c>
      <c r="D77" s="18" t="s">
        <v>193</v>
      </c>
      <c r="E77" s="20" t="s">
        <v>194</v>
      </c>
      <c r="F77" s="20" t="s">
        <v>195</v>
      </c>
      <c r="G77" s="21">
        <v>3.5</v>
      </c>
      <c r="H77" s="10">
        <v>800</v>
      </c>
      <c r="I77" s="11">
        <f t="shared" si="4"/>
        <v>2800</v>
      </c>
      <c r="J77" s="19">
        <f t="shared" si="5"/>
        <v>2800</v>
      </c>
      <c r="K77" s="18" t="s">
        <v>196</v>
      </c>
      <c r="L77" s="9" t="s">
        <v>23</v>
      </c>
    </row>
    <row r="78" s="1" customFormat="1" ht="27" customHeight="1" spans="1:12">
      <c r="A78" s="19">
        <f>COUNTA($A$3:A77)+1</f>
        <v>73</v>
      </c>
      <c r="B78" s="18" t="s">
        <v>187</v>
      </c>
      <c r="C78" s="20" t="s">
        <v>197</v>
      </c>
      <c r="D78" s="18" t="s">
        <v>193</v>
      </c>
      <c r="E78" s="20" t="s">
        <v>198</v>
      </c>
      <c r="F78" s="20" t="s">
        <v>195</v>
      </c>
      <c r="G78" s="21">
        <v>3</v>
      </c>
      <c r="H78" s="10">
        <v>800</v>
      </c>
      <c r="I78" s="11">
        <f t="shared" si="4"/>
        <v>2400</v>
      </c>
      <c r="J78" s="19">
        <f t="shared" si="5"/>
        <v>2400</v>
      </c>
      <c r="K78" s="22" t="s">
        <v>199</v>
      </c>
      <c r="L78" s="9" t="s">
        <v>23</v>
      </c>
    </row>
    <row r="79" s="1" customFormat="1" ht="27" customHeight="1" spans="1:12">
      <c r="A79" s="19">
        <f>COUNTA($A$3:A78)+1</f>
        <v>74</v>
      </c>
      <c r="B79" s="18" t="s">
        <v>187</v>
      </c>
      <c r="C79" s="20" t="s">
        <v>197</v>
      </c>
      <c r="D79" s="18" t="s">
        <v>193</v>
      </c>
      <c r="E79" s="20" t="s">
        <v>200</v>
      </c>
      <c r="F79" s="20" t="s">
        <v>195</v>
      </c>
      <c r="G79" s="21">
        <v>1</v>
      </c>
      <c r="H79" s="10">
        <v>800</v>
      </c>
      <c r="I79" s="11">
        <f t="shared" si="4"/>
        <v>800</v>
      </c>
      <c r="J79" s="19">
        <f t="shared" si="5"/>
        <v>800</v>
      </c>
      <c r="K79" s="18" t="s">
        <v>201</v>
      </c>
      <c r="L79" s="9" t="s">
        <v>23</v>
      </c>
    </row>
    <row r="80" s="1" customFormat="1" ht="27" customHeight="1" spans="1:12">
      <c r="A80" s="19">
        <f>COUNTA($A$3:A79)+1</f>
        <v>75</v>
      </c>
      <c r="B80" s="18" t="s">
        <v>187</v>
      </c>
      <c r="C80" s="20" t="s">
        <v>197</v>
      </c>
      <c r="D80" s="18" t="s">
        <v>193</v>
      </c>
      <c r="E80" s="20" t="s">
        <v>202</v>
      </c>
      <c r="F80" s="20" t="s">
        <v>195</v>
      </c>
      <c r="G80" s="21">
        <v>2</v>
      </c>
      <c r="H80" s="10">
        <v>800</v>
      </c>
      <c r="I80" s="11">
        <f t="shared" si="4"/>
        <v>1600</v>
      </c>
      <c r="J80" s="19">
        <f t="shared" si="5"/>
        <v>1600</v>
      </c>
      <c r="K80" s="18" t="s">
        <v>203</v>
      </c>
      <c r="L80" s="9" t="s">
        <v>23</v>
      </c>
    </row>
    <row r="81" s="1" customFormat="1" ht="27" customHeight="1" spans="1:12">
      <c r="A81" s="19">
        <f>COUNTA($A$3:A80)+1</f>
        <v>76</v>
      </c>
      <c r="B81" s="18" t="s">
        <v>187</v>
      </c>
      <c r="C81" s="20" t="s">
        <v>197</v>
      </c>
      <c r="D81" s="18" t="s">
        <v>193</v>
      </c>
      <c r="E81" s="20" t="s">
        <v>204</v>
      </c>
      <c r="F81" s="20" t="s">
        <v>195</v>
      </c>
      <c r="G81" s="21">
        <v>4.5</v>
      </c>
      <c r="H81" s="10">
        <v>800</v>
      </c>
      <c r="I81" s="11">
        <f t="shared" si="4"/>
        <v>3600</v>
      </c>
      <c r="J81" s="19">
        <f t="shared" si="5"/>
        <v>3600</v>
      </c>
      <c r="K81" s="18" t="s">
        <v>205</v>
      </c>
      <c r="L81" s="9" t="s">
        <v>23</v>
      </c>
    </row>
    <row r="82" s="1" customFormat="1" ht="27" customHeight="1" spans="1:12">
      <c r="A82" s="19">
        <f>COUNTA($A$3:A81)+1</f>
        <v>77</v>
      </c>
      <c r="B82" s="18" t="s">
        <v>187</v>
      </c>
      <c r="C82" s="20" t="s">
        <v>197</v>
      </c>
      <c r="D82" s="18" t="s">
        <v>193</v>
      </c>
      <c r="E82" s="20" t="s">
        <v>206</v>
      </c>
      <c r="F82" s="20" t="s">
        <v>195</v>
      </c>
      <c r="G82" s="21">
        <v>2</v>
      </c>
      <c r="H82" s="10">
        <v>800</v>
      </c>
      <c r="I82" s="11">
        <f t="shared" si="4"/>
        <v>1600</v>
      </c>
      <c r="J82" s="19">
        <f t="shared" si="5"/>
        <v>1600</v>
      </c>
      <c r="K82" s="18" t="s">
        <v>207</v>
      </c>
      <c r="L82" s="9" t="s">
        <v>23</v>
      </c>
    </row>
    <row r="83" s="1" customFormat="1" ht="27" customHeight="1" spans="1:12">
      <c r="A83" s="19">
        <f>COUNTA($A$3:A82)+1</f>
        <v>78</v>
      </c>
      <c r="B83" s="18" t="s">
        <v>187</v>
      </c>
      <c r="C83" s="20" t="s">
        <v>197</v>
      </c>
      <c r="D83" s="18" t="s">
        <v>193</v>
      </c>
      <c r="E83" s="20" t="s">
        <v>208</v>
      </c>
      <c r="F83" s="20" t="s">
        <v>195</v>
      </c>
      <c r="G83" s="21">
        <v>2</v>
      </c>
      <c r="H83" s="10">
        <v>800</v>
      </c>
      <c r="I83" s="11">
        <f t="shared" si="4"/>
        <v>1600</v>
      </c>
      <c r="J83" s="19">
        <f t="shared" si="5"/>
        <v>1600</v>
      </c>
      <c r="K83" s="22" t="s">
        <v>209</v>
      </c>
      <c r="L83" s="9" t="s">
        <v>23</v>
      </c>
    </row>
    <row r="84" s="1" customFormat="1" ht="27" customHeight="1" spans="1:12">
      <c r="A84" s="19">
        <f>COUNTA($A$3:A83)+1</f>
        <v>79</v>
      </c>
      <c r="B84" s="18" t="s">
        <v>187</v>
      </c>
      <c r="C84" s="20" t="s">
        <v>197</v>
      </c>
      <c r="D84" s="18" t="s">
        <v>193</v>
      </c>
      <c r="E84" s="20" t="s">
        <v>210</v>
      </c>
      <c r="F84" s="20" t="s">
        <v>195</v>
      </c>
      <c r="G84" s="21">
        <v>3</v>
      </c>
      <c r="H84" s="10">
        <v>800</v>
      </c>
      <c r="I84" s="11">
        <f t="shared" si="4"/>
        <v>2400</v>
      </c>
      <c r="J84" s="19">
        <f t="shared" si="5"/>
        <v>2400</v>
      </c>
      <c r="K84" s="18" t="s">
        <v>199</v>
      </c>
      <c r="L84" s="9" t="s">
        <v>23</v>
      </c>
    </row>
    <row r="85" s="1" customFormat="1" ht="27" customHeight="1" spans="1:12">
      <c r="A85" s="19">
        <f>COUNTA($A$3:A84)+1</f>
        <v>80</v>
      </c>
      <c r="B85" s="18" t="s">
        <v>187</v>
      </c>
      <c r="C85" s="20" t="s">
        <v>192</v>
      </c>
      <c r="D85" s="18" t="s">
        <v>193</v>
      </c>
      <c r="E85" s="20" t="s">
        <v>211</v>
      </c>
      <c r="F85" s="20" t="s">
        <v>195</v>
      </c>
      <c r="G85" s="21">
        <v>1.5</v>
      </c>
      <c r="H85" s="10">
        <v>800</v>
      </c>
      <c r="I85" s="11">
        <f t="shared" si="4"/>
        <v>1200</v>
      </c>
      <c r="J85" s="19">
        <f t="shared" si="5"/>
        <v>1200</v>
      </c>
      <c r="K85" s="22" t="s">
        <v>212</v>
      </c>
      <c r="L85" s="9" t="s">
        <v>23</v>
      </c>
    </row>
    <row r="86" s="1" customFormat="1" ht="27" customHeight="1" spans="1:12">
      <c r="A86" s="19">
        <f>COUNTA($A$3:A85)+1</f>
        <v>81</v>
      </c>
      <c r="B86" s="18" t="s">
        <v>187</v>
      </c>
      <c r="C86" s="20" t="s">
        <v>192</v>
      </c>
      <c r="D86" s="18" t="s">
        <v>193</v>
      </c>
      <c r="E86" s="20" t="s">
        <v>213</v>
      </c>
      <c r="F86" s="20" t="s">
        <v>195</v>
      </c>
      <c r="G86" s="21">
        <v>4</v>
      </c>
      <c r="H86" s="10">
        <v>800</v>
      </c>
      <c r="I86" s="11">
        <f t="shared" si="4"/>
        <v>3200</v>
      </c>
      <c r="J86" s="19">
        <f t="shared" si="5"/>
        <v>3200</v>
      </c>
      <c r="K86" s="18" t="s">
        <v>214</v>
      </c>
      <c r="L86" s="9" t="s">
        <v>23</v>
      </c>
    </row>
    <row r="87" s="1" customFormat="1" ht="27" customHeight="1" spans="1:12">
      <c r="A87" s="19">
        <f>COUNTA($A$3:A86)+1</f>
        <v>82</v>
      </c>
      <c r="B87" s="18" t="s">
        <v>187</v>
      </c>
      <c r="C87" s="20" t="s">
        <v>192</v>
      </c>
      <c r="D87" s="18" t="s">
        <v>193</v>
      </c>
      <c r="E87" s="20" t="s">
        <v>215</v>
      </c>
      <c r="F87" s="20" t="s">
        <v>195</v>
      </c>
      <c r="G87" s="21">
        <v>3</v>
      </c>
      <c r="H87" s="10">
        <v>800</v>
      </c>
      <c r="I87" s="11">
        <f t="shared" si="4"/>
        <v>2400</v>
      </c>
      <c r="J87" s="19">
        <f t="shared" si="5"/>
        <v>2400</v>
      </c>
      <c r="K87" s="18" t="s">
        <v>216</v>
      </c>
      <c r="L87" s="9" t="s">
        <v>23</v>
      </c>
    </row>
    <row r="88" s="1" customFormat="1" ht="27" customHeight="1" spans="1:12">
      <c r="A88" s="19">
        <f>COUNTA($A$3:A87)+1</f>
        <v>83</v>
      </c>
      <c r="B88" s="18" t="s">
        <v>187</v>
      </c>
      <c r="C88" s="20" t="s">
        <v>192</v>
      </c>
      <c r="D88" s="18" t="s">
        <v>193</v>
      </c>
      <c r="E88" s="20" t="s">
        <v>217</v>
      </c>
      <c r="F88" s="20" t="s">
        <v>195</v>
      </c>
      <c r="G88" s="21">
        <v>6</v>
      </c>
      <c r="H88" s="10">
        <v>800</v>
      </c>
      <c r="I88" s="11">
        <f t="shared" si="4"/>
        <v>4800</v>
      </c>
      <c r="J88" s="19">
        <f t="shared" si="5"/>
        <v>4800</v>
      </c>
      <c r="K88" s="18" t="s">
        <v>218</v>
      </c>
      <c r="L88" s="9" t="s">
        <v>23</v>
      </c>
    </row>
    <row r="89" s="1" customFormat="1" ht="27" customHeight="1" spans="1:12">
      <c r="A89" s="19">
        <f>COUNTA($A$3:A88)+1</f>
        <v>84</v>
      </c>
      <c r="B89" s="18" t="s">
        <v>187</v>
      </c>
      <c r="C89" s="20" t="s">
        <v>192</v>
      </c>
      <c r="D89" s="18" t="s">
        <v>193</v>
      </c>
      <c r="E89" s="20" t="s">
        <v>219</v>
      </c>
      <c r="F89" s="20" t="s">
        <v>195</v>
      </c>
      <c r="G89" s="21">
        <v>2</v>
      </c>
      <c r="H89" s="10">
        <v>800</v>
      </c>
      <c r="I89" s="11">
        <f t="shared" si="4"/>
        <v>1600</v>
      </c>
      <c r="J89" s="19">
        <f t="shared" si="5"/>
        <v>1600</v>
      </c>
      <c r="K89" s="18" t="s">
        <v>220</v>
      </c>
      <c r="L89" s="9" t="s">
        <v>23</v>
      </c>
    </row>
    <row r="90" s="1" customFormat="1" ht="27" customHeight="1" spans="1:12">
      <c r="A90" s="19">
        <f>COUNTA($A$3:A89)+1</f>
        <v>85</v>
      </c>
      <c r="B90" s="18" t="s">
        <v>187</v>
      </c>
      <c r="C90" s="20" t="s">
        <v>192</v>
      </c>
      <c r="D90" s="18" t="s">
        <v>193</v>
      </c>
      <c r="E90" s="20" t="s">
        <v>221</v>
      </c>
      <c r="F90" s="20" t="s">
        <v>195</v>
      </c>
      <c r="G90" s="21">
        <v>2.5</v>
      </c>
      <c r="H90" s="10">
        <v>800</v>
      </c>
      <c r="I90" s="11">
        <f t="shared" si="4"/>
        <v>2000</v>
      </c>
      <c r="J90" s="19">
        <f t="shared" si="5"/>
        <v>2000</v>
      </c>
      <c r="K90" s="18" t="s">
        <v>222</v>
      </c>
      <c r="L90" s="9" t="s">
        <v>23</v>
      </c>
    </row>
    <row r="91" s="1" customFormat="1" ht="27" customHeight="1" spans="1:12">
      <c r="A91" s="19">
        <f>COUNTA($A$3:A90)+1</f>
        <v>86</v>
      </c>
      <c r="B91" s="18" t="s">
        <v>187</v>
      </c>
      <c r="C91" s="20" t="s">
        <v>192</v>
      </c>
      <c r="D91" s="18" t="s">
        <v>193</v>
      </c>
      <c r="E91" s="20" t="s">
        <v>223</v>
      </c>
      <c r="F91" s="20" t="s">
        <v>195</v>
      </c>
      <c r="G91" s="21">
        <v>2</v>
      </c>
      <c r="H91" s="10">
        <v>800</v>
      </c>
      <c r="I91" s="11">
        <f t="shared" si="4"/>
        <v>1600</v>
      </c>
      <c r="J91" s="19">
        <f t="shared" si="5"/>
        <v>1600</v>
      </c>
      <c r="K91" s="18" t="s">
        <v>224</v>
      </c>
      <c r="L91" s="9" t="s">
        <v>23</v>
      </c>
    </row>
    <row r="92" s="1" customFormat="1" ht="27" customHeight="1" spans="1:12">
      <c r="A92" s="19">
        <f>COUNTA($A$3:A91)+1</f>
        <v>87</v>
      </c>
      <c r="B92" s="18" t="s">
        <v>187</v>
      </c>
      <c r="C92" s="20" t="s">
        <v>192</v>
      </c>
      <c r="D92" s="18" t="s">
        <v>193</v>
      </c>
      <c r="E92" s="20" t="s">
        <v>225</v>
      </c>
      <c r="F92" s="20" t="s">
        <v>195</v>
      </c>
      <c r="G92" s="21">
        <v>2.5</v>
      </c>
      <c r="H92" s="10">
        <v>800</v>
      </c>
      <c r="I92" s="11">
        <f t="shared" si="4"/>
        <v>2000</v>
      </c>
      <c r="J92" s="19">
        <f t="shared" si="5"/>
        <v>2000</v>
      </c>
      <c r="K92" s="18" t="s">
        <v>226</v>
      </c>
      <c r="L92" s="9" t="s">
        <v>23</v>
      </c>
    </row>
    <row r="93" s="1" customFormat="1" ht="27" customHeight="1" spans="1:12">
      <c r="A93" s="19">
        <f>COUNTA($A$3:A92)+1</f>
        <v>88</v>
      </c>
      <c r="B93" s="18" t="s">
        <v>187</v>
      </c>
      <c r="C93" s="20" t="s">
        <v>192</v>
      </c>
      <c r="D93" s="18" t="s">
        <v>193</v>
      </c>
      <c r="E93" s="20" t="s">
        <v>227</v>
      </c>
      <c r="F93" s="20" t="s">
        <v>195</v>
      </c>
      <c r="G93" s="21">
        <v>1</v>
      </c>
      <c r="H93" s="10">
        <v>800</v>
      </c>
      <c r="I93" s="11">
        <f t="shared" si="4"/>
        <v>800</v>
      </c>
      <c r="J93" s="19">
        <f t="shared" si="5"/>
        <v>800</v>
      </c>
      <c r="K93" s="18" t="s">
        <v>228</v>
      </c>
      <c r="L93" s="9" t="s">
        <v>23</v>
      </c>
    </row>
    <row r="94" s="1" customFormat="1" ht="27" customHeight="1" spans="1:12">
      <c r="A94" s="19">
        <f>COUNTA($A$3:A93)+1</f>
        <v>89</v>
      </c>
      <c r="B94" s="18" t="s">
        <v>187</v>
      </c>
      <c r="C94" s="20" t="s">
        <v>229</v>
      </c>
      <c r="D94" s="18" t="s">
        <v>193</v>
      </c>
      <c r="E94" s="20" t="s">
        <v>230</v>
      </c>
      <c r="F94" s="20" t="s">
        <v>195</v>
      </c>
      <c r="G94" s="21">
        <v>2</v>
      </c>
      <c r="H94" s="10">
        <v>800</v>
      </c>
      <c r="I94" s="11">
        <f t="shared" si="4"/>
        <v>1600</v>
      </c>
      <c r="J94" s="19">
        <f t="shared" si="5"/>
        <v>1600</v>
      </c>
      <c r="K94" s="18" t="s">
        <v>231</v>
      </c>
      <c r="L94" s="9" t="s">
        <v>23</v>
      </c>
    </row>
    <row r="95" s="1" customFormat="1" ht="27" customHeight="1" spans="1:12">
      <c r="A95" s="19">
        <f>COUNTA($A$3:A94)+1</f>
        <v>90</v>
      </c>
      <c r="B95" s="18" t="s">
        <v>187</v>
      </c>
      <c r="C95" s="20" t="s">
        <v>229</v>
      </c>
      <c r="D95" s="18" t="s">
        <v>193</v>
      </c>
      <c r="E95" s="20" t="s">
        <v>232</v>
      </c>
      <c r="F95" s="20" t="s">
        <v>195</v>
      </c>
      <c r="G95" s="21">
        <v>2.5</v>
      </c>
      <c r="H95" s="10">
        <v>800</v>
      </c>
      <c r="I95" s="11">
        <f t="shared" si="4"/>
        <v>2000</v>
      </c>
      <c r="J95" s="19">
        <f t="shared" si="5"/>
        <v>2000</v>
      </c>
      <c r="K95" s="18" t="s">
        <v>212</v>
      </c>
      <c r="L95" s="9" t="s">
        <v>23</v>
      </c>
    </row>
    <row r="96" s="1" customFormat="1" ht="27" customHeight="1" spans="1:12">
      <c r="A96" s="19">
        <f>COUNTA($A$3:A95)+1</f>
        <v>91</v>
      </c>
      <c r="B96" s="18" t="s">
        <v>187</v>
      </c>
      <c r="C96" s="20" t="s">
        <v>229</v>
      </c>
      <c r="D96" s="18" t="s">
        <v>193</v>
      </c>
      <c r="E96" s="20" t="s">
        <v>233</v>
      </c>
      <c r="F96" s="20" t="s">
        <v>195</v>
      </c>
      <c r="G96" s="21">
        <v>4</v>
      </c>
      <c r="H96" s="10">
        <v>800</v>
      </c>
      <c r="I96" s="11">
        <f t="shared" si="4"/>
        <v>3200</v>
      </c>
      <c r="J96" s="19">
        <f t="shared" si="5"/>
        <v>3200</v>
      </c>
      <c r="K96" s="18" t="s">
        <v>234</v>
      </c>
      <c r="L96" s="9" t="s">
        <v>23</v>
      </c>
    </row>
    <row r="97" s="1" customFormat="1" ht="27" customHeight="1" spans="1:12">
      <c r="A97" s="19">
        <f>COUNTA($A$3:A96)+1</f>
        <v>92</v>
      </c>
      <c r="B97" s="18" t="s">
        <v>187</v>
      </c>
      <c r="C97" s="20" t="s">
        <v>229</v>
      </c>
      <c r="D97" s="18" t="s">
        <v>193</v>
      </c>
      <c r="E97" s="20" t="s">
        <v>235</v>
      </c>
      <c r="F97" s="20" t="s">
        <v>195</v>
      </c>
      <c r="G97" s="21">
        <v>2</v>
      </c>
      <c r="H97" s="10">
        <v>800</v>
      </c>
      <c r="I97" s="11">
        <f t="shared" si="4"/>
        <v>1600</v>
      </c>
      <c r="J97" s="19">
        <f t="shared" si="5"/>
        <v>1600</v>
      </c>
      <c r="K97" s="18" t="s">
        <v>236</v>
      </c>
      <c r="L97" s="9" t="s">
        <v>23</v>
      </c>
    </row>
    <row r="98" s="1" customFormat="1" ht="27" customHeight="1" spans="1:12">
      <c r="A98" s="19">
        <f>COUNTA($A$3:A97)+1</f>
        <v>93</v>
      </c>
      <c r="B98" s="18" t="s">
        <v>187</v>
      </c>
      <c r="C98" s="20" t="s">
        <v>229</v>
      </c>
      <c r="D98" s="18" t="s">
        <v>193</v>
      </c>
      <c r="E98" s="20" t="s">
        <v>237</v>
      </c>
      <c r="F98" s="20" t="s">
        <v>195</v>
      </c>
      <c r="G98" s="21">
        <v>2.5</v>
      </c>
      <c r="H98" s="10">
        <v>800</v>
      </c>
      <c r="I98" s="11">
        <f t="shared" si="4"/>
        <v>2000</v>
      </c>
      <c r="J98" s="19">
        <f t="shared" si="5"/>
        <v>2000</v>
      </c>
      <c r="K98" s="18" t="s">
        <v>238</v>
      </c>
      <c r="L98" s="9" t="s">
        <v>23</v>
      </c>
    </row>
    <row r="99" s="1" customFormat="1" ht="27" customHeight="1" spans="1:12">
      <c r="A99" s="19">
        <f>COUNTA($A$3:A98)+1</f>
        <v>94</v>
      </c>
      <c r="B99" s="18" t="s">
        <v>187</v>
      </c>
      <c r="C99" s="20" t="s">
        <v>229</v>
      </c>
      <c r="D99" s="18" t="s">
        <v>193</v>
      </c>
      <c r="E99" s="20" t="s">
        <v>239</v>
      </c>
      <c r="F99" s="20" t="s">
        <v>195</v>
      </c>
      <c r="G99" s="21">
        <v>2.5</v>
      </c>
      <c r="H99" s="10">
        <v>800</v>
      </c>
      <c r="I99" s="11">
        <f t="shared" si="4"/>
        <v>2000</v>
      </c>
      <c r="J99" s="19">
        <f t="shared" si="5"/>
        <v>2000</v>
      </c>
      <c r="K99" s="18" t="s">
        <v>240</v>
      </c>
      <c r="L99" s="9" t="s">
        <v>23</v>
      </c>
    </row>
    <row r="100" s="1" customFormat="1" ht="27" customHeight="1" spans="1:12">
      <c r="A100" s="19">
        <f>COUNTA($A$3:A99)+1</f>
        <v>95</v>
      </c>
      <c r="B100" s="18" t="s">
        <v>187</v>
      </c>
      <c r="C100" s="20" t="s">
        <v>229</v>
      </c>
      <c r="D100" s="18" t="s">
        <v>193</v>
      </c>
      <c r="E100" s="20" t="s">
        <v>241</v>
      </c>
      <c r="F100" s="20" t="s">
        <v>195</v>
      </c>
      <c r="G100" s="21">
        <v>23</v>
      </c>
      <c r="H100" s="10">
        <v>800</v>
      </c>
      <c r="I100" s="11">
        <f t="shared" si="4"/>
        <v>18400</v>
      </c>
      <c r="J100" s="19">
        <f t="shared" si="5"/>
        <v>18400</v>
      </c>
      <c r="K100" s="18" t="s">
        <v>242</v>
      </c>
      <c r="L100" s="9" t="s">
        <v>23</v>
      </c>
    </row>
    <row r="101" s="1" customFormat="1" ht="27" customHeight="1" spans="1:12">
      <c r="A101" s="19">
        <f>COUNTA($A$3:A100)+1</f>
        <v>96</v>
      </c>
      <c r="B101" s="18" t="s">
        <v>187</v>
      </c>
      <c r="C101" s="20" t="s">
        <v>243</v>
      </c>
      <c r="D101" s="18" t="s">
        <v>193</v>
      </c>
      <c r="E101" s="20" t="s">
        <v>244</v>
      </c>
      <c r="F101" s="20" t="s">
        <v>195</v>
      </c>
      <c r="G101" s="21">
        <v>3</v>
      </c>
      <c r="H101" s="10">
        <v>800</v>
      </c>
      <c r="I101" s="11">
        <f t="shared" si="4"/>
        <v>2400</v>
      </c>
      <c r="J101" s="19">
        <f t="shared" si="5"/>
        <v>2400</v>
      </c>
      <c r="K101" s="18" t="s">
        <v>228</v>
      </c>
      <c r="L101" s="9" t="s">
        <v>23</v>
      </c>
    </row>
    <row r="102" s="1" customFormat="1" ht="27" customHeight="1" spans="1:12">
      <c r="A102" s="19">
        <f>COUNTA($A$3:A101)+1</f>
        <v>97</v>
      </c>
      <c r="B102" s="18" t="s">
        <v>187</v>
      </c>
      <c r="C102" s="20" t="s">
        <v>243</v>
      </c>
      <c r="D102" s="18" t="s">
        <v>193</v>
      </c>
      <c r="E102" s="20" t="s">
        <v>245</v>
      </c>
      <c r="F102" s="20" t="s">
        <v>195</v>
      </c>
      <c r="G102" s="21">
        <v>2.5</v>
      </c>
      <c r="H102" s="10">
        <v>800</v>
      </c>
      <c r="I102" s="11">
        <f t="shared" si="4"/>
        <v>2000</v>
      </c>
      <c r="J102" s="19">
        <f t="shared" si="5"/>
        <v>2000</v>
      </c>
      <c r="K102" s="18" t="s">
        <v>246</v>
      </c>
      <c r="L102" s="9" t="s">
        <v>23</v>
      </c>
    </row>
    <row r="103" s="1" customFormat="1" ht="27" customHeight="1" spans="1:12">
      <c r="A103" s="19">
        <f>COUNTA($A$3:A102)+1</f>
        <v>98</v>
      </c>
      <c r="B103" s="18" t="s">
        <v>187</v>
      </c>
      <c r="C103" s="20" t="s">
        <v>243</v>
      </c>
      <c r="D103" s="18" t="s">
        <v>193</v>
      </c>
      <c r="E103" s="20" t="s">
        <v>247</v>
      </c>
      <c r="F103" s="20" t="s">
        <v>195</v>
      </c>
      <c r="G103" s="21">
        <v>3</v>
      </c>
      <c r="H103" s="10">
        <v>800</v>
      </c>
      <c r="I103" s="11">
        <f t="shared" si="4"/>
        <v>2400</v>
      </c>
      <c r="J103" s="19">
        <f t="shared" si="5"/>
        <v>2400</v>
      </c>
      <c r="K103" s="18" t="s">
        <v>248</v>
      </c>
      <c r="L103" s="9" t="s">
        <v>23</v>
      </c>
    </row>
    <row r="104" s="1" customFormat="1" ht="27" customHeight="1" spans="1:12">
      <c r="A104" s="19">
        <f>COUNTA($A$3:A103)+1</f>
        <v>99</v>
      </c>
      <c r="B104" s="18" t="s">
        <v>187</v>
      </c>
      <c r="C104" s="20" t="s">
        <v>243</v>
      </c>
      <c r="D104" s="18" t="s">
        <v>193</v>
      </c>
      <c r="E104" s="20" t="s">
        <v>249</v>
      </c>
      <c r="F104" s="20" t="s">
        <v>195</v>
      </c>
      <c r="G104" s="21">
        <v>1</v>
      </c>
      <c r="H104" s="10">
        <v>800</v>
      </c>
      <c r="I104" s="11">
        <f t="shared" si="4"/>
        <v>800</v>
      </c>
      <c r="J104" s="19">
        <f t="shared" si="5"/>
        <v>800</v>
      </c>
      <c r="K104" s="18" t="s">
        <v>250</v>
      </c>
      <c r="L104" s="9" t="s">
        <v>23</v>
      </c>
    </row>
    <row r="105" s="1" customFormat="1" ht="27" customHeight="1" spans="1:12">
      <c r="A105" s="19">
        <f>COUNTA($A$3:A104)+1</f>
        <v>100</v>
      </c>
      <c r="B105" s="18" t="s">
        <v>187</v>
      </c>
      <c r="C105" s="20" t="s">
        <v>251</v>
      </c>
      <c r="D105" s="18" t="s">
        <v>193</v>
      </c>
      <c r="E105" s="20" t="s">
        <v>252</v>
      </c>
      <c r="F105" s="20" t="s">
        <v>195</v>
      </c>
      <c r="G105" s="21">
        <v>3</v>
      </c>
      <c r="H105" s="10">
        <v>800</v>
      </c>
      <c r="I105" s="11">
        <f t="shared" si="4"/>
        <v>2400</v>
      </c>
      <c r="J105" s="19">
        <f t="shared" si="5"/>
        <v>2400</v>
      </c>
      <c r="K105" s="18" t="s">
        <v>253</v>
      </c>
      <c r="L105" s="9" t="s">
        <v>23</v>
      </c>
    </row>
    <row r="106" s="1" customFormat="1" ht="27" customHeight="1" spans="1:12">
      <c r="A106" s="19">
        <f>COUNTA($A$3:A105)+1</f>
        <v>101</v>
      </c>
      <c r="B106" s="18" t="s">
        <v>187</v>
      </c>
      <c r="C106" s="20" t="s">
        <v>251</v>
      </c>
      <c r="D106" s="18" t="s">
        <v>193</v>
      </c>
      <c r="E106" s="20" t="s">
        <v>254</v>
      </c>
      <c r="F106" s="20" t="s">
        <v>195</v>
      </c>
      <c r="G106" s="21">
        <v>8</v>
      </c>
      <c r="H106" s="10">
        <v>800</v>
      </c>
      <c r="I106" s="11">
        <f t="shared" si="4"/>
        <v>6400</v>
      </c>
      <c r="J106" s="19">
        <f t="shared" si="5"/>
        <v>6400</v>
      </c>
      <c r="K106" s="18" t="s">
        <v>255</v>
      </c>
      <c r="L106" s="9" t="s">
        <v>23</v>
      </c>
    </row>
    <row r="107" s="1" customFormat="1" ht="27" customHeight="1" spans="1:12">
      <c r="A107" s="19">
        <f>COUNTA($A$3:A106)+1</f>
        <v>102</v>
      </c>
      <c r="B107" s="18" t="s">
        <v>187</v>
      </c>
      <c r="C107" s="20" t="s">
        <v>251</v>
      </c>
      <c r="D107" s="18" t="s">
        <v>193</v>
      </c>
      <c r="E107" s="20" t="s">
        <v>256</v>
      </c>
      <c r="F107" s="20" t="s">
        <v>195</v>
      </c>
      <c r="G107" s="21">
        <v>0.5</v>
      </c>
      <c r="H107" s="10">
        <v>800</v>
      </c>
      <c r="I107" s="11">
        <f t="shared" si="4"/>
        <v>400</v>
      </c>
      <c r="J107" s="19">
        <f t="shared" si="5"/>
        <v>400</v>
      </c>
      <c r="K107" s="18" t="s">
        <v>257</v>
      </c>
      <c r="L107" s="9" t="s">
        <v>23</v>
      </c>
    </row>
    <row r="108" s="1" customFormat="1" ht="27" customHeight="1" spans="1:12">
      <c r="A108" s="19">
        <f>COUNTA($A$3:A107)+1</f>
        <v>103</v>
      </c>
      <c r="B108" s="18" t="s">
        <v>187</v>
      </c>
      <c r="C108" s="20" t="s">
        <v>251</v>
      </c>
      <c r="D108" s="18" t="s">
        <v>193</v>
      </c>
      <c r="E108" s="20" t="s">
        <v>258</v>
      </c>
      <c r="F108" s="20" t="s">
        <v>195</v>
      </c>
      <c r="G108" s="21">
        <v>3</v>
      </c>
      <c r="H108" s="10">
        <v>800</v>
      </c>
      <c r="I108" s="11">
        <f t="shared" si="4"/>
        <v>2400</v>
      </c>
      <c r="J108" s="19">
        <f t="shared" si="5"/>
        <v>2400</v>
      </c>
      <c r="K108" s="18" t="s">
        <v>259</v>
      </c>
      <c r="L108" s="9" t="s">
        <v>23</v>
      </c>
    </row>
    <row r="109" s="1" customFormat="1" ht="27" customHeight="1" spans="1:12">
      <c r="A109" s="19">
        <f>COUNTA($A$3:A108)+1</f>
        <v>104</v>
      </c>
      <c r="B109" s="18" t="s">
        <v>187</v>
      </c>
      <c r="C109" s="20" t="s">
        <v>251</v>
      </c>
      <c r="D109" s="18" t="s">
        <v>193</v>
      </c>
      <c r="E109" s="20" t="s">
        <v>260</v>
      </c>
      <c r="F109" s="20" t="s">
        <v>195</v>
      </c>
      <c r="G109" s="21">
        <v>2</v>
      </c>
      <c r="H109" s="10">
        <v>800</v>
      </c>
      <c r="I109" s="11">
        <f t="shared" si="4"/>
        <v>1600</v>
      </c>
      <c r="J109" s="19">
        <f t="shared" si="5"/>
        <v>1600</v>
      </c>
      <c r="K109" s="18" t="s">
        <v>261</v>
      </c>
      <c r="L109" s="9" t="s">
        <v>23</v>
      </c>
    </row>
    <row r="110" s="1" customFormat="1" ht="27" customHeight="1" spans="1:12">
      <c r="A110" s="19">
        <f>COUNTA($A$3:A109)+1</f>
        <v>105</v>
      </c>
      <c r="B110" s="18" t="s">
        <v>187</v>
      </c>
      <c r="C110" s="20" t="s">
        <v>251</v>
      </c>
      <c r="D110" s="18" t="s">
        <v>193</v>
      </c>
      <c r="E110" s="20" t="s">
        <v>262</v>
      </c>
      <c r="F110" s="20" t="s">
        <v>195</v>
      </c>
      <c r="G110" s="21">
        <v>5</v>
      </c>
      <c r="H110" s="10">
        <v>800</v>
      </c>
      <c r="I110" s="11">
        <f t="shared" si="4"/>
        <v>4000</v>
      </c>
      <c r="J110" s="19">
        <f t="shared" si="5"/>
        <v>4000</v>
      </c>
      <c r="K110" s="18" t="s">
        <v>205</v>
      </c>
      <c r="L110" s="9" t="s">
        <v>23</v>
      </c>
    </row>
    <row r="111" s="1" customFormat="1" ht="27" customHeight="1" spans="1:12">
      <c r="A111" s="19">
        <f>COUNTA($A$3:A110)+1</f>
        <v>106</v>
      </c>
      <c r="B111" s="18" t="s">
        <v>187</v>
      </c>
      <c r="C111" s="20" t="s">
        <v>192</v>
      </c>
      <c r="D111" s="18" t="s">
        <v>193</v>
      </c>
      <c r="E111" s="20" t="s">
        <v>263</v>
      </c>
      <c r="F111" s="20" t="s">
        <v>195</v>
      </c>
      <c r="G111" s="21">
        <v>2</v>
      </c>
      <c r="H111" s="10">
        <v>800</v>
      </c>
      <c r="I111" s="11">
        <f t="shared" si="4"/>
        <v>1600</v>
      </c>
      <c r="J111" s="19">
        <f>SUM(I111:I479)-SUM(J112:J479)</f>
        <v>1600</v>
      </c>
      <c r="K111" s="18" t="s">
        <v>264</v>
      </c>
      <c r="L111" s="20" t="s">
        <v>23</v>
      </c>
    </row>
    <row r="112" s="1" customFormat="1" ht="27" customHeight="1" spans="1:12">
      <c r="A112" s="8">
        <f>COUNTA($A$3:A111)+1</f>
        <v>107</v>
      </c>
      <c r="B112" s="9" t="s">
        <v>187</v>
      </c>
      <c r="C112" s="9" t="s">
        <v>265</v>
      </c>
      <c r="D112" s="9" t="s">
        <v>193</v>
      </c>
      <c r="E112" s="9" t="s">
        <v>17</v>
      </c>
      <c r="F112" s="9" t="s">
        <v>190</v>
      </c>
      <c r="G112" s="12">
        <v>119.5</v>
      </c>
      <c r="H112" s="9">
        <v>200</v>
      </c>
      <c r="I112" s="11">
        <f t="shared" si="4"/>
        <v>23900</v>
      </c>
      <c r="J112" s="8">
        <f>SUM(I112:I481)-SUM(J113:J481)</f>
        <v>23900</v>
      </c>
      <c r="K112" s="9"/>
      <c r="L112" s="9" t="s">
        <v>17</v>
      </c>
    </row>
  </sheetData>
  <autoFilter ref="A3:L112">
    <extLst/>
  </autoFilter>
  <mergeCells count="14">
    <mergeCell ref="A1:L1"/>
    <mergeCell ref="F2:I2"/>
    <mergeCell ref="A2:A3"/>
    <mergeCell ref="A33:A34"/>
    <mergeCell ref="A62:A63"/>
    <mergeCell ref="B2:B3"/>
    <mergeCell ref="C2:C3"/>
    <mergeCell ref="D2:D3"/>
    <mergeCell ref="E2:E3"/>
    <mergeCell ref="J2:J3"/>
    <mergeCell ref="J33:J34"/>
    <mergeCell ref="J62:J63"/>
    <mergeCell ref="K2:K3"/>
    <mergeCell ref="L2:L3"/>
  </mergeCells>
  <pageMargins left="0.314583333333333" right="0.118055555555556"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斗笛</cp:lastModifiedBy>
  <dcterms:created xsi:type="dcterms:W3CDTF">2020-09-17T03:20:00Z</dcterms:created>
  <dcterms:modified xsi:type="dcterms:W3CDTF">2020-10-27T10:14:06Z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