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  <sheet name="人居环境改善" sheetId="4" r:id="rId2"/>
  </sheets>
  <definedNames>
    <definedName name="_xlnm._FilterDatabase" localSheetId="1" hidden="1">人居环境改善!$4:$45</definedName>
    <definedName name="_xlnm.Print_Titles" localSheetId="1">人居环境改善!$3:$4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<sst xmlns="http://schemas.openxmlformats.org/spreadsheetml/2006/main" count="142" uniqueCount="74">
  <si>
    <t>附件1</t>
  </si>
  <si>
    <t>2020年第一批脱贫攻坚人居环境项目验收汇总表</t>
  </si>
  <si>
    <t>序号</t>
  </si>
  <si>
    <t>项目名称</t>
  </si>
  <si>
    <t>项目个数</t>
  </si>
  <si>
    <t>计划规模                （公里、座、处）</t>
  </si>
  <si>
    <t>计划资金 （万元）</t>
  </si>
  <si>
    <t>核定规模               （公里、座、处）</t>
  </si>
  <si>
    <t>核定金额 （万元）</t>
  </si>
  <si>
    <t>备注</t>
  </si>
  <si>
    <t>合   计</t>
  </si>
  <si>
    <t>一</t>
  </si>
  <si>
    <t>2020年人居环境改善项目</t>
  </si>
  <si>
    <t>村口治理</t>
  </si>
  <si>
    <t>垃圾处理设施设备配备</t>
  </si>
  <si>
    <t>垃圾桶1371个，垃圾箱129个，勾臂车4量</t>
  </si>
  <si>
    <t>公厕</t>
  </si>
  <si>
    <t>垃圾污水处理收运设施配套</t>
  </si>
  <si>
    <t>附件2</t>
  </si>
  <si>
    <t>2020年第一批脱贫攻坚财政整合人居环境项目验收表</t>
  </si>
  <si>
    <t>计划文件</t>
  </si>
  <si>
    <t>计划规模
（处）</t>
  </si>
  <si>
    <t>计划资金 
（万元）</t>
  </si>
  <si>
    <t>验收格次</t>
  </si>
  <si>
    <t>核定规模
（处）</t>
  </si>
  <si>
    <t>核定资金 （万元）</t>
  </si>
  <si>
    <t>合格</t>
  </si>
  <si>
    <t>不合格</t>
  </si>
  <si>
    <t>合计</t>
  </si>
  <si>
    <t>村口治理工程</t>
  </si>
  <si>
    <t>城关镇</t>
  </si>
  <si>
    <t>百乐村二组村口治理</t>
  </si>
  <si>
    <t>石发改发〔2019〕518号</t>
  </si>
  <si>
    <t>双嶂村村口治理</t>
  </si>
  <si>
    <t>熨斗镇</t>
  </si>
  <si>
    <t>茨林村村口治理</t>
  </si>
  <si>
    <t>中池镇</t>
  </si>
  <si>
    <t>中池镇民主村</t>
  </si>
  <si>
    <t>中池镇东沙河村</t>
  </si>
  <si>
    <t>中池镇青泥涧村</t>
  </si>
  <si>
    <t>中池镇军民村</t>
  </si>
  <si>
    <t>中池镇西沙河村</t>
  </si>
  <si>
    <t>中池镇老湾村</t>
  </si>
  <si>
    <t>中池镇堰坪村</t>
  </si>
  <si>
    <t>中池镇城镇社区</t>
  </si>
  <si>
    <t>中池镇筷子铺村</t>
  </si>
  <si>
    <t>中池镇茨坪村</t>
  </si>
  <si>
    <t>中池镇茶里村</t>
  </si>
  <si>
    <t>中池镇夹丰村</t>
  </si>
  <si>
    <t>迎丰镇</t>
  </si>
  <si>
    <t>梧桐寺村村口治理工程</t>
  </si>
  <si>
    <t>庙梁村村口治理工程</t>
  </si>
  <si>
    <t>曾溪镇</t>
  </si>
  <si>
    <t>立新村村口治理工程</t>
  </si>
  <si>
    <t>高坎村村口治理工程</t>
  </si>
  <si>
    <t>二</t>
  </si>
  <si>
    <t>8个镇35个村的垃圾处理设施配备</t>
  </si>
  <si>
    <t>环保局实施</t>
  </si>
  <si>
    <t>三</t>
  </si>
  <si>
    <t>后柳镇</t>
  </si>
  <si>
    <t>后柳镇永红村六组公厕</t>
  </si>
  <si>
    <t>文旅局实施</t>
  </si>
  <si>
    <t>云雾山镇</t>
  </si>
  <si>
    <t>云雾山官田村公厕</t>
  </si>
  <si>
    <t>云雾山官田村一组公厕</t>
  </si>
  <si>
    <t>梧桐寺村公厕</t>
  </si>
  <si>
    <t>迎丰镇实施</t>
  </si>
  <si>
    <t>四</t>
  </si>
  <si>
    <t>两河镇</t>
  </si>
  <si>
    <t>社区工厂污水管网</t>
  </si>
  <si>
    <t>新增雨污水处理管网400米、新建社区工厂道路地下雨污排放系统</t>
  </si>
  <si>
    <t>两河镇实施</t>
  </si>
  <si>
    <t>秋树坝村垃圾中转站</t>
  </si>
  <si>
    <t>新建垃圾中转站1座（含垃圾对接车1辆）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</si>
</sst>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\(0.0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);\(0\)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3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0" fillId="0" borderId="1" xfId="4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ySplit="3" topLeftCell="A4" activePane="bottomLeft" state="frozen"/>
      <selection/>
      <selection pane="bottomLeft" activeCell="B5" sqref="B5"/>
    </sheetView>
  </sheetViews>
  <sheetFormatPr defaultColWidth="9" defaultRowHeight="15.6" outlineLevelCol="7"/>
  <cols>
    <col min="1" max="1" width="6.62962962962963" style="1" customWidth="1"/>
    <col min="2" max="2" width="27.3796296296296" style="1" customWidth="1"/>
    <col min="3" max="3" width="12.3796296296296" style="1" customWidth="1"/>
    <col min="4" max="4" width="24.8796296296296" style="1" customWidth="1"/>
    <col min="5" max="5" width="12.6296296296296" style="1" customWidth="1"/>
    <col min="6" max="6" width="25.6296296296296" style="32" customWidth="1"/>
    <col min="7" max="7" width="12.3796296296296" style="1" customWidth="1"/>
    <col min="8" max="8" width="10.3796296296296" style="1" customWidth="1"/>
    <col min="9" max="16384" width="9" style="1"/>
  </cols>
  <sheetData>
    <row r="1" s="28" customFormat="1" ht="18" customHeight="1" spans="1:6">
      <c r="A1" s="33" t="s">
        <v>0</v>
      </c>
      <c r="B1" s="33"/>
      <c r="C1" s="34"/>
      <c r="F1" s="35"/>
    </row>
    <row r="2" s="29" customFormat="1" ht="44" customHeight="1" spans="1:8">
      <c r="A2" s="36" t="s">
        <v>1</v>
      </c>
      <c r="B2" s="36"/>
      <c r="C2" s="36"/>
      <c r="D2" s="36"/>
      <c r="E2" s="36"/>
      <c r="F2" s="37"/>
      <c r="G2" s="36"/>
      <c r="H2" s="36"/>
    </row>
    <row r="3" s="1" customFormat="1" ht="45" customHeight="1" spans="1:8">
      <c r="A3" s="38" t="s">
        <v>2</v>
      </c>
      <c r="B3" s="39" t="s">
        <v>3</v>
      </c>
      <c r="C3" s="38" t="s">
        <v>4</v>
      </c>
      <c r="D3" s="38" t="s">
        <v>5</v>
      </c>
      <c r="E3" s="38" t="s">
        <v>6</v>
      </c>
      <c r="F3" s="40" t="s">
        <v>7</v>
      </c>
      <c r="G3" s="38" t="s">
        <v>8</v>
      </c>
      <c r="H3" s="39" t="s">
        <v>9</v>
      </c>
    </row>
    <row r="4" s="1" customFormat="1" ht="35" customHeight="1" spans="1:8">
      <c r="A4" s="41" t="s">
        <v>10</v>
      </c>
      <c r="B4" s="42"/>
      <c r="C4" s="42">
        <f t="shared" ref="C4:G4" si="0">SUM(C5)</f>
        <v>27</v>
      </c>
      <c r="D4" s="42"/>
      <c r="E4" s="42">
        <f t="shared" si="0"/>
        <v>535.76</v>
      </c>
      <c r="F4" s="43"/>
      <c r="G4" s="42">
        <f t="shared" si="0"/>
        <v>539.73</v>
      </c>
      <c r="H4" s="44"/>
    </row>
    <row r="5" s="30" customFormat="1" ht="40" customHeight="1" spans="1:8">
      <c r="A5" s="45" t="s">
        <v>11</v>
      </c>
      <c r="B5" s="45" t="s">
        <v>12</v>
      </c>
      <c r="C5" s="46">
        <f>SUM(C6:C9)</f>
        <v>27</v>
      </c>
      <c r="D5" s="46"/>
      <c r="E5" s="46">
        <f>SUM(E6:E9)</f>
        <v>535.76</v>
      </c>
      <c r="F5" s="47"/>
      <c r="G5" s="46">
        <f>SUM(G6:G9)</f>
        <v>539.73</v>
      </c>
      <c r="H5" s="48"/>
    </row>
    <row r="6" s="30" customFormat="1" ht="35" customHeight="1" spans="1:8">
      <c r="A6" s="49">
        <v>1</v>
      </c>
      <c r="B6" s="49" t="s">
        <v>13</v>
      </c>
      <c r="C6" s="48">
        <v>19</v>
      </c>
      <c r="D6" s="48">
        <v>19</v>
      </c>
      <c r="E6" s="48">
        <v>109</v>
      </c>
      <c r="F6" s="50">
        <v>19</v>
      </c>
      <c r="G6" s="51">
        <v>113.88</v>
      </c>
      <c r="H6" s="48"/>
    </row>
    <row r="7" s="30" customFormat="1" ht="35" customHeight="1" spans="1:8">
      <c r="A7" s="49">
        <v>2</v>
      </c>
      <c r="B7" s="49" t="s">
        <v>14</v>
      </c>
      <c r="C7" s="48">
        <v>1</v>
      </c>
      <c r="D7" s="20" t="s">
        <v>15</v>
      </c>
      <c r="E7" s="8">
        <v>101.76</v>
      </c>
      <c r="F7" s="52" t="s">
        <v>15</v>
      </c>
      <c r="G7" s="53">
        <v>98</v>
      </c>
      <c r="H7" s="48"/>
    </row>
    <row r="8" s="31" customFormat="1" ht="35" customHeight="1" spans="1:8">
      <c r="A8" s="49">
        <v>3</v>
      </c>
      <c r="B8" s="8" t="s">
        <v>16</v>
      </c>
      <c r="C8" s="8">
        <v>5</v>
      </c>
      <c r="D8" s="54">
        <v>5</v>
      </c>
      <c r="E8" s="55">
        <v>210</v>
      </c>
      <c r="F8" s="56">
        <v>5</v>
      </c>
      <c r="G8" s="57">
        <v>212.06</v>
      </c>
      <c r="H8" s="54"/>
    </row>
    <row r="9" s="31" customFormat="1" ht="35" customHeight="1" spans="1:8">
      <c r="A9" s="49">
        <v>4</v>
      </c>
      <c r="B9" s="8" t="s">
        <v>17</v>
      </c>
      <c r="C9" s="8">
        <v>2</v>
      </c>
      <c r="D9" s="54">
        <v>2</v>
      </c>
      <c r="E9" s="55">
        <v>115</v>
      </c>
      <c r="F9" s="56">
        <v>2</v>
      </c>
      <c r="G9" s="57">
        <v>115.79</v>
      </c>
      <c r="H9" s="54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5"/>
  <sheetViews>
    <sheetView workbookViewId="0">
      <selection activeCell="L6" sqref="L6"/>
    </sheetView>
  </sheetViews>
  <sheetFormatPr defaultColWidth="9" defaultRowHeight="15.6"/>
  <cols>
    <col min="1" max="1" width="6.24074074074074" style="1" customWidth="1"/>
    <col min="2" max="2" width="23.0092592592593" style="1" customWidth="1"/>
    <col min="3" max="3" width="21.75" style="1" customWidth="1"/>
    <col min="4" max="4" width="18.4074074074074" style="1" customWidth="1"/>
    <col min="5" max="5" width="12.6296296296296" style="3" customWidth="1"/>
    <col min="6" max="7" width="8.37962962962963" style="3" customWidth="1"/>
    <col min="8" max="8" width="17.6203703703704" style="1" customWidth="1"/>
    <col min="9" max="9" width="11.7777777777778" style="1" customWidth="1"/>
    <col min="10" max="10" width="12.5462962962963" style="1" customWidth="1"/>
    <col min="11" max="16379" width="9" style="1"/>
    <col min="16380" max="16384" width="9" style="4"/>
  </cols>
  <sheetData>
    <row r="1" s="1" customFormat="1" spans="1:16380">
      <c r="A1" s="2" t="s">
        <v>18</v>
      </c>
      <c r="E1" s="3"/>
      <c r="F1" s="3"/>
      <c r="G1" s="3"/>
      <c r="XEZ1" s="4"/>
    </row>
    <row r="2" s="1" customFormat="1" ht="48" customHeight="1" spans="1:10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3.25" customHeight="1" spans="1:10">
      <c r="A3" s="6" t="s">
        <v>2</v>
      </c>
      <c r="B3" s="7" t="s">
        <v>3</v>
      </c>
      <c r="C3" s="7" t="s">
        <v>20</v>
      </c>
      <c r="D3" s="6" t="s">
        <v>21</v>
      </c>
      <c r="E3" s="6" t="s">
        <v>22</v>
      </c>
      <c r="F3" s="7" t="s">
        <v>23</v>
      </c>
      <c r="G3" s="7"/>
      <c r="H3" s="6" t="s">
        <v>24</v>
      </c>
      <c r="I3" s="6" t="s">
        <v>25</v>
      </c>
      <c r="J3" s="7" t="s">
        <v>9</v>
      </c>
    </row>
    <row r="4" s="2" customFormat="1" ht="21" customHeight="1" spans="1:10">
      <c r="A4" s="6"/>
      <c r="B4" s="7"/>
      <c r="C4" s="7"/>
      <c r="D4" s="7"/>
      <c r="E4" s="6"/>
      <c r="F4" s="7" t="s">
        <v>26</v>
      </c>
      <c r="G4" s="7" t="s">
        <v>27</v>
      </c>
      <c r="H4" s="6"/>
      <c r="I4" s="6"/>
      <c r="J4" s="7"/>
    </row>
    <row r="5" s="2" customFormat="1" ht="32.25" customHeight="1" spans="1:10">
      <c r="A5" s="7"/>
      <c r="B5" s="7" t="s">
        <v>28</v>
      </c>
      <c r="C5" s="8"/>
      <c r="D5" s="7"/>
      <c r="E5" s="7">
        <f>SUM(E6,E31,E33,E41)</f>
        <v>535.76</v>
      </c>
      <c r="F5" s="7"/>
      <c r="G5" s="7"/>
      <c r="H5" s="7"/>
      <c r="I5" s="7">
        <f>SUM(I6,I31,I33,I41)</f>
        <v>539.73</v>
      </c>
      <c r="J5" s="8"/>
    </row>
    <row r="6" s="2" customFormat="1" ht="27.95" customHeight="1" spans="1:10">
      <c r="A6" s="9" t="s">
        <v>11</v>
      </c>
      <c r="B6" s="9" t="s">
        <v>29</v>
      </c>
      <c r="C6" s="9"/>
      <c r="D6" s="9">
        <f t="shared" ref="D6:I6" si="0">SUM(D7,D10,D12,D25,D28)</f>
        <v>19</v>
      </c>
      <c r="E6" s="9">
        <f t="shared" si="0"/>
        <v>109</v>
      </c>
      <c r="F6" s="9"/>
      <c r="G6" s="9"/>
      <c r="H6" s="9">
        <f t="shared" si="0"/>
        <v>19</v>
      </c>
      <c r="I6" s="9">
        <f t="shared" si="0"/>
        <v>113.88</v>
      </c>
      <c r="J6" s="9"/>
    </row>
    <row r="7" s="2" customFormat="1" ht="27.95" customHeight="1" spans="1:10">
      <c r="A7" s="9"/>
      <c r="B7" s="9" t="s">
        <v>30</v>
      </c>
      <c r="C7" s="9"/>
      <c r="D7" s="9">
        <f t="shared" ref="D7:I7" si="1">SUM(D8:D9)</f>
        <v>2</v>
      </c>
      <c r="E7" s="9">
        <f t="shared" si="1"/>
        <v>13</v>
      </c>
      <c r="F7" s="9"/>
      <c r="G7" s="9"/>
      <c r="H7" s="9">
        <f t="shared" si="1"/>
        <v>2</v>
      </c>
      <c r="I7" s="9">
        <f t="shared" si="1"/>
        <v>18.6</v>
      </c>
      <c r="J7" s="9"/>
    </row>
    <row r="8" s="2" customFormat="1" ht="27.95" customHeight="1" spans="1:10">
      <c r="A8" s="10">
        <v>1</v>
      </c>
      <c r="B8" s="11" t="s">
        <v>31</v>
      </c>
      <c r="C8" s="12" t="s">
        <v>32</v>
      </c>
      <c r="D8" s="10">
        <v>1</v>
      </c>
      <c r="E8" s="10">
        <v>3</v>
      </c>
      <c r="F8" s="8" t="s">
        <v>26</v>
      </c>
      <c r="G8" s="9"/>
      <c r="H8" s="10">
        <v>1</v>
      </c>
      <c r="I8" s="10">
        <v>2.98</v>
      </c>
      <c r="J8" s="9"/>
    </row>
    <row r="9" s="2" customFormat="1" ht="27.95" customHeight="1" spans="1:10">
      <c r="A9" s="10">
        <v>2</v>
      </c>
      <c r="B9" s="11" t="s">
        <v>33</v>
      </c>
      <c r="C9" s="12" t="s">
        <v>32</v>
      </c>
      <c r="D9" s="10">
        <v>1</v>
      </c>
      <c r="E9" s="10">
        <v>10</v>
      </c>
      <c r="F9" s="8" t="s">
        <v>26</v>
      </c>
      <c r="G9" s="9"/>
      <c r="H9" s="10">
        <v>1</v>
      </c>
      <c r="I9" s="10">
        <v>15.62</v>
      </c>
      <c r="J9" s="9"/>
    </row>
    <row r="10" s="2" customFormat="1" ht="27.95" customHeight="1" spans="1:10">
      <c r="A10" s="9"/>
      <c r="B10" s="9" t="s">
        <v>34</v>
      </c>
      <c r="C10" s="9"/>
      <c r="D10" s="9">
        <f t="shared" ref="D10:I10" si="2">SUM(D11)</f>
        <v>1</v>
      </c>
      <c r="E10" s="9">
        <f t="shared" si="2"/>
        <v>10</v>
      </c>
      <c r="F10" s="9"/>
      <c r="G10" s="9"/>
      <c r="H10" s="9">
        <f t="shared" si="2"/>
        <v>1</v>
      </c>
      <c r="I10" s="9">
        <f t="shared" si="2"/>
        <v>9.96</v>
      </c>
      <c r="J10" s="9"/>
    </row>
    <row r="11" s="2" customFormat="1" ht="27.95" customHeight="1" spans="1:10">
      <c r="A11" s="10">
        <v>3</v>
      </c>
      <c r="B11" s="10" t="s">
        <v>35</v>
      </c>
      <c r="C11" s="12" t="s">
        <v>32</v>
      </c>
      <c r="D11" s="10">
        <v>1</v>
      </c>
      <c r="E11" s="10">
        <v>10</v>
      </c>
      <c r="F11" s="8" t="s">
        <v>26</v>
      </c>
      <c r="G11" s="9"/>
      <c r="H11" s="10">
        <v>1</v>
      </c>
      <c r="I11" s="10">
        <v>9.96</v>
      </c>
      <c r="J11" s="9"/>
    </row>
    <row r="12" s="2" customFormat="1" ht="27.95" customHeight="1" spans="1:10">
      <c r="A12" s="13"/>
      <c r="B12" s="14" t="s">
        <v>36</v>
      </c>
      <c r="C12" s="15"/>
      <c r="D12" s="16">
        <v>12</v>
      </c>
      <c r="E12" s="16">
        <f>SUM(E13:E24)</f>
        <v>36</v>
      </c>
      <c r="F12" s="16"/>
      <c r="G12" s="16"/>
      <c r="H12" s="16">
        <f>SUM(H13:H24)</f>
        <v>12</v>
      </c>
      <c r="I12" s="16">
        <f>SUM(I13:I24)</f>
        <v>35.23</v>
      </c>
      <c r="J12" s="9"/>
    </row>
    <row r="13" s="2" customFormat="1" ht="27.95" customHeight="1" spans="1:10">
      <c r="A13" s="8">
        <v>4</v>
      </c>
      <c r="B13" s="12" t="s">
        <v>37</v>
      </c>
      <c r="C13" s="12" t="s">
        <v>32</v>
      </c>
      <c r="D13" s="12">
        <v>1</v>
      </c>
      <c r="E13" s="8">
        <v>3</v>
      </c>
      <c r="F13" s="8" t="s">
        <v>26</v>
      </c>
      <c r="G13" s="8"/>
      <c r="H13" s="8">
        <v>1</v>
      </c>
      <c r="I13" s="8">
        <v>2.8</v>
      </c>
      <c r="J13" s="9"/>
    </row>
    <row r="14" s="2" customFormat="1" ht="27.95" customHeight="1" spans="1:10">
      <c r="A14" s="8">
        <v>5</v>
      </c>
      <c r="B14" s="12" t="s">
        <v>38</v>
      </c>
      <c r="C14" s="12" t="s">
        <v>32</v>
      </c>
      <c r="D14" s="12">
        <v>1</v>
      </c>
      <c r="E14" s="8">
        <v>3</v>
      </c>
      <c r="F14" s="8" t="s">
        <v>26</v>
      </c>
      <c r="G14" s="8"/>
      <c r="H14" s="8">
        <v>1</v>
      </c>
      <c r="I14" s="8">
        <v>4.32</v>
      </c>
      <c r="J14" s="9"/>
    </row>
    <row r="15" s="2" customFormat="1" ht="27.95" customHeight="1" spans="1:10">
      <c r="A15" s="8">
        <v>6</v>
      </c>
      <c r="B15" s="12" t="s">
        <v>39</v>
      </c>
      <c r="C15" s="12" t="s">
        <v>32</v>
      </c>
      <c r="D15" s="12">
        <v>1</v>
      </c>
      <c r="E15" s="8">
        <v>3</v>
      </c>
      <c r="F15" s="8" t="s">
        <v>26</v>
      </c>
      <c r="G15" s="8"/>
      <c r="H15" s="8">
        <v>1</v>
      </c>
      <c r="I15" s="8">
        <v>1.83</v>
      </c>
      <c r="J15" s="9"/>
    </row>
    <row r="16" s="2" customFormat="1" ht="27.95" customHeight="1" spans="1:10">
      <c r="A16" s="8">
        <v>7</v>
      </c>
      <c r="B16" s="12" t="s">
        <v>40</v>
      </c>
      <c r="C16" s="12" t="s">
        <v>32</v>
      </c>
      <c r="D16" s="12">
        <v>1</v>
      </c>
      <c r="E16" s="8">
        <v>3</v>
      </c>
      <c r="F16" s="8" t="s">
        <v>26</v>
      </c>
      <c r="G16" s="8"/>
      <c r="H16" s="8">
        <v>1</v>
      </c>
      <c r="I16" s="8">
        <v>3.08</v>
      </c>
      <c r="J16" s="9"/>
    </row>
    <row r="17" s="2" customFormat="1" ht="27.95" customHeight="1" spans="1:10">
      <c r="A17" s="8">
        <v>8</v>
      </c>
      <c r="B17" s="12" t="s">
        <v>41</v>
      </c>
      <c r="C17" s="12" t="s">
        <v>32</v>
      </c>
      <c r="D17" s="12">
        <v>1</v>
      </c>
      <c r="E17" s="8">
        <v>3</v>
      </c>
      <c r="F17" s="8" t="s">
        <v>26</v>
      </c>
      <c r="G17" s="8"/>
      <c r="H17" s="8">
        <v>1</v>
      </c>
      <c r="I17" s="8">
        <v>2.51</v>
      </c>
      <c r="J17" s="9"/>
    </row>
    <row r="18" s="2" customFormat="1" ht="27.95" customHeight="1" spans="1:10">
      <c r="A18" s="8">
        <v>9</v>
      </c>
      <c r="B18" s="12" t="s">
        <v>42</v>
      </c>
      <c r="C18" s="12" t="s">
        <v>32</v>
      </c>
      <c r="D18" s="12">
        <v>1</v>
      </c>
      <c r="E18" s="8">
        <v>3</v>
      </c>
      <c r="F18" s="8" t="s">
        <v>26</v>
      </c>
      <c r="G18" s="8"/>
      <c r="H18" s="8">
        <v>1</v>
      </c>
      <c r="I18" s="8">
        <v>6.41</v>
      </c>
      <c r="J18" s="9"/>
    </row>
    <row r="19" s="2" customFormat="1" ht="27.95" customHeight="1" spans="1:10">
      <c r="A19" s="8">
        <v>10</v>
      </c>
      <c r="B19" s="12" t="s">
        <v>43</v>
      </c>
      <c r="C19" s="12" t="s">
        <v>32</v>
      </c>
      <c r="D19" s="12">
        <v>1</v>
      </c>
      <c r="E19" s="8">
        <v>3</v>
      </c>
      <c r="F19" s="8" t="s">
        <v>26</v>
      </c>
      <c r="G19" s="8"/>
      <c r="H19" s="8">
        <v>1</v>
      </c>
      <c r="I19" s="8">
        <v>0.37</v>
      </c>
      <c r="J19" s="9"/>
    </row>
    <row r="20" s="2" customFormat="1" ht="27.95" customHeight="1" spans="1:10">
      <c r="A20" s="8">
        <v>11</v>
      </c>
      <c r="B20" s="12" t="s">
        <v>44</v>
      </c>
      <c r="C20" s="12" t="s">
        <v>32</v>
      </c>
      <c r="D20" s="12">
        <v>1</v>
      </c>
      <c r="E20" s="8">
        <v>3</v>
      </c>
      <c r="F20" s="8" t="s">
        <v>26</v>
      </c>
      <c r="G20" s="8"/>
      <c r="H20" s="8">
        <v>1</v>
      </c>
      <c r="I20" s="8">
        <v>7.14</v>
      </c>
      <c r="J20" s="9"/>
    </row>
    <row r="21" s="2" customFormat="1" ht="27.95" customHeight="1" spans="1:10">
      <c r="A21" s="8">
        <v>12</v>
      </c>
      <c r="B21" s="12" t="s">
        <v>45</v>
      </c>
      <c r="C21" s="12" t="s">
        <v>32</v>
      </c>
      <c r="D21" s="12">
        <v>1</v>
      </c>
      <c r="E21" s="8">
        <v>3</v>
      </c>
      <c r="F21" s="8" t="s">
        <v>26</v>
      </c>
      <c r="G21" s="8"/>
      <c r="H21" s="8">
        <v>1</v>
      </c>
      <c r="I21" s="8">
        <v>3.37</v>
      </c>
      <c r="J21" s="9"/>
    </row>
    <row r="22" s="2" customFormat="1" ht="27.95" customHeight="1" spans="1:10">
      <c r="A22" s="8">
        <v>13</v>
      </c>
      <c r="B22" s="12" t="s">
        <v>46</v>
      </c>
      <c r="C22" s="12" t="s">
        <v>32</v>
      </c>
      <c r="D22" s="12">
        <v>1</v>
      </c>
      <c r="E22" s="8">
        <v>3</v>
      </c>
      <c r="F22" s="8" t="s">
        <v>26</v>
      </c>
      <c r="G22" s="8"/>
      <c r="H22" s="8">
        <v>1</v>
      </c>
      <c r="I22" s="8">
        <v>0.53</v>
      </c>
      <c r="J22" s="9"/>
    </row>
    <row r="23" s="2" customFormat="1" ht="27.95" customHeight="1" spans="1:10">
      <c r="A23" s="8">
        <v>14</v>
      </c>
      <c r="B23" s="12" t="s">
        <v>47</v>
      </c>
      <c r="C23" s="12" t="s">
        <v>32</v>
      </c>
      <c r="D23" s="12">
        <v>1</v>
      </c>
      <c r="E23" s="8">
        <v>3</v>
      </c>
      <c r="F23" s="8" t="s">
        <v>26</v>
      </c>
      <c r="G23" s="8"/>
      <c r="H23" s="8">
        <v>1</v>
      </c>
      <c r="I23" s="8">
        <v>0.58</v>
      </c>
      <c r="J23" s="9"/>
    </row>
    <row r="24" s="2" customFormat="1" ht="27.95" customHeight="1" spans="1:10">
      <c r="A24" s="8">
        <v>15</v>
      </c>
      <c r="B24" s="12" t="s">
        <v>48</v>
      </c>
      <c r="C24" s="12" t="s">
        <v>32</v>
      </c>
      <c r="D24" s="12">
        <v>1</v>
      </c>
      <c r="E24" s="8">
        <v>3</v>
      </c>
      <c r="F24" s="8" t="s">
        <v>26</v>
      </c>
      <c r="G24" s="8"/>
      <c r="H24" s="8">
        <v>1</v>
      </c>
      <c r="I24" s="8">
        <v>2.29</v>
      </c>
      <c r="J24" s="9"/>
    </row>
    <row r="25" s="2" customFormat="1" ht="29" customHeight="1" spans="1:10">
      <c r="A25" s="9"/>
      <c r="B25" s="14" t="s">
        <v>49</v>
      </c>
      <c r="C25" s="9"/>
      <c r="D25" s="9">
        <f t="shared" ref="D25:I25" si="3">SUM(D26:D27)</f>
        <v>2</v>
      </c>
      <c r="E25" s="9">
        <f t="shared" si="3"/>
        <v>20</v>
      </c>
      <c r="F25" s="9"/>
      <c r="G25" s="9"/>
      <c r="H25" s="9">
        <f t="shared" si="3"/>
        <v>2</v>
      </c>
      <c r="I25" s="9">
        <f t="shared" si="3"/>
        <v>21.8</v>
      </c>
      <c r="J25" s="9"/>
    </row>
    <row r="26" s="2" customFormat="1" ht="27.95" customHeight="1" spans="1:10">
      <c r="A26" s="10">
        <v>16</v>
      </c>
      <c r="B26" s="11" t="s">
        <v>50</v>
      </c>
      <c r="C26" s="12" t="s">
        <v>32</v>
      </c>
      <c r="D26" s="11">
        <v>1</v>
      </c>
      <c r="E26" s="11">
        <v>10</v>
      </c>
      <c r="F26" s="17" t="s">
        <v>26</v>
      </c>
      <c r="G26" s="9"/>
      <c r="H26" s="11">
        <v>1</v>
      </c>
      <c r="I26" s="17">
        <v>10.9</v>
      </c>
      <c r="J26" s="9"/>
    </row>
    <row r="27" s="2" customFormat="1" ht="27.95" customHeight="1" spans="1:10">
      <c r="A27" s="10">
        <v>17</v>
      </c>
      <c r="B27" s="11" t="s">
        <v>51</v>
      </c>
      <c r="C27" s="12" t="s">
        <v>32</v>
      </c>
      <c r="D27" s="11">
        <v>1</v>
      </c>
      <c r="E27" s="11">
        <v>10</v>
      </c>
      <c r="F27" s="17" t="s">
        <v>26</v>
      </c>
      <c r="G27" s="9"/>
      <c r="H27" s="11">
        <v>1</v>
      </c>
      <c r="I27" s="17">
        <v>10.9</v>
      </c>
      <c r="J27" s="9"/>
    </row>
    <row r="28" s="2" customFormat="1" ht="30" customHeight="1" spans="1:10">
      <c r="A28" s="10"/>
      <c r="B28" s="18" t="s">
        <v>52</v>
      </c>
      <c r="C28" s="11"/>
      <c r="D28" s="18">
        <f t="shared" ref="D28:I28" si="4">SUM(D29:D30)</f>
        <v>2</v>
      </c>
      <c r="E28" s="18">
        <f t="shared" si="4"/>
        <v>30</v>
      </c>
      <c r="F28" s="19"/>
      <c r="G28" s="9"/>
      <c r="H28" s="18">
        <f t="shared" si="4"/>
        <v>2</v>
      </c>
      <c r="I28" s="18">
        <f t="shared" si="4"/>
        <v>28.29</v>
      </c>
      <c r="J28" s="9"/>
    </row>
    <row r="29" s="2" customFormat="1" ht="35" customHeight="1" spans="1:10">
      <c r="A29" s="10">
        <v>18</v>
      </c>
      <c r="B29" s="11" t="s">
        <v>53</v>
      </c>
      <c r="C29" s="12" t="s">
        <v>32</v>
      </c>
      <c r="D29" s="11">
        <v>1</v>
      </c>
      <c r="E29" s="11">
        <v>20</v>
      </c>
      <c r="F29" s="17" t="s">
        <v>26</v>
      </c>
      <c r="G29" s="9"/>
      <c r="H29" s="11">
        <v>1</v>
      </c>
      <c r="I29" s="17">
        <v>20</v>
      </c>
      <c r="J29" s="9"/>
    </row>
    <row r="30" s="2" customFormat="1" ht="35" customHeight="1" spans="1:10">
      <c r="A30" s="10">
        <v>19</v>
      </c>
      <c r="B30" s="20" t="s">
        <v>54</v>
      </c>
      <c r="C30" s="12" t="s">
        <v>32</v>
      </c>
      <c r="D30" s="11">
        <v>1</v>
      </c>
      <c r="E30" s="11">
        <v>10</v>
      </c>
      <c r="F30" s="17" t="s">
        <v>26</v>
      </c>
      <c r="G30" s="9"/>
      <c r="H30" s="11">
        <v>1</v>
      </c>
      <c r="I30" s="17">
        <v>8.29</v>
      </c>
      <c r="J30" s="9"/>
    </row>
    <row r="31" s="1" customFormat="1" ht="35" customHeight="1" spans="1:10">
      <c r="A31" s="9" t="s">
        <v>55</v>
      </c>
      <c r="B31" s="9" t="s">
        <v>14</v>
      </c>
      <c r="C31" s="10"/>
      <c r="D31" s="10"/>
      <c r="E31" s="9">
        <f>SUM(E32)</f>
        <v>101.76</v>
      </c>
      <c r="F31" s="9"/>
      <c r="G31" s="9"/>
      <c r="H31" s="9"/>
      <c r="I31" s="9">
        <f>SUM(I32)</f>
        <v>98</v>
      </c>
      <c r="J31" s="10"/>
    </row>
    <row r="32" s="1" customFormat="1" ht="48" customHeight="1" spans="1:10">
      <c r="A32" s="8">
        <v>1</v>
      </c>
      <c r="B32" s="20" t="s">
        <v>56</v>
      </c>
      <c r="C32" s="12" t="s">
        <v>32</v>
      </c>
      <c r="D32" s="20" t="s">
        <v>15</v>
      </c>
      <c r="E32" s="8">
        <v>101.76</v>
      </c>
      <c r="F32" s="8" t="s">
        <v>26</v>
      </c>
      <c r="G32" s="8"/>
      <c r="H32" s="20" t="s">
        <v>15</v>
      </c>
      <c r="I32" s="8">
        <v>98</v>
      </c>
      <c r="J32" s="7" t="s">
        <v>57</v>
      </c>
    </row>
    <row r="33" ht="34" customHeight="1" spans="1:10">
      <c r="A33" s="9" t="s">
        <v>58</v>
      </c>
      <c r="B33" s="9" t="s">
        <v>16</v>
      </c>
      <c r="C33" s="10"/>
      <c r="D33" s="9">
        <f t="shared" ref="D33:I33" si="5">SUM(D34,D36,D39)</f>
        <v>5</v>
      </c>
      <c r="E33" s="9">
        <f t="shared" si="5"/>
        <v>210</v>
      </c>
      <c r="F33" s="9"/>
      <c r="G33" s="9"/>
      <c r="H33" s="9">
        <f t="shared" si="5"/>
        <v>5</v>
      </c>
      <c r="I33" s="9">
        <f t="shared" si="5"/>
        <v>212.06</v>
      </c>
      <c r="J33" s="8"/>
    </row>
    <row r="34" ht="28" customHeight="1" spans="1:10">
      <c r="A34" s="9"/>
      <c r="B34" s="9" t="s">
        <v>59</v>
      </c>
      <c r="C34" s="10"/>
      <c r="D34" s="16">
        <v>1</v>
      </c>
      <c r="E34" s="16">
        <v>30</v>
      </c>
      <c r="F34" s="7"/>
      <c r="G34" s="21"/>
      <c r="H34" s="18">
        <v>1</v>
      </c>
      <c r="I34" s="9">
        <v>30</v>
      </c>
      <c r="J34" s="27"/>
    </row>
    <row r="35" ht="35" customHeight="1" spans="1:10">
      <c r="A35" s="10">
        <v>1</v>
      </c>
      <c r="B35" s="22" t="s">
        <v>60</v>
      </c>
      <c r="C35" s="12" t="s">
        <v>32</v>
      </c>
      <c r="D35" s="23">
        <v>1</v>
      </c>
      <c r="E35" s="23">
        <v>30</v>
      </c>
      <c r="F35" s="8" t="s">
        <v>26</v>
      </c>
      <c r="G35" s="24"/>
      <c r="H35" s="11">
        <v>1</v>
      </c>
      <c r="I35" s="10">
        <v>30</v>
      </c>
      <c r="J35" s="7" t="s">
        <v>61</v>
      </c>
    </row>
    <row r="36" ht="30" customHeight="1" spans="1:10">
      <c r="A36" s="10"/>
      <c r="B36" s="14" t="s">
        <v>62</v>
      </c>
      <c r="C36" s="25"/>
      <c r="D36" s="16">
        <f>SUM(D37:D38)</f>
        <v>2</v>
      </c>
      <c r="E36" s="16">
        <f>SUM(E37:E38)</f>
        <v>120</v>
      </c>
      <c r="F36" s="16"/>
      <c r="G36" s="16"/>
      <c r="H36" s="16">
        <f>SUM(H37:H38)</f>
        <v>2</v>
      </c>
      <c r="I36" s="16">
        <f>SUM(I37:I38)</f>
        <v>120</v>
      </c>
      <c r="J36" s="27"/>
    </row>
    <row r="37" ht="31" customHeight="1" spans="1:10">
      <c r="A37" s="10">
        <v>2</v>
      </c>
      <c r="B37" s="22" t="s">
        <v>63</v>
      </c>
      <c r="C37" s="12" t="s">
        <v>32</v>
      </c>
      <c r="D37" s="23">
        <v>1</v>
      </c>
      <c r="E37" s="23">
        <v>60</v>
      </c>
      <c r="F37" s="8" t="s">
        <v>26</v>
      </c>
      <c r="G37" s="24"/>
      <c r="H37" s="11">
        <v>1</v>
      </c>
      <c r="I37" s="10">
        <v>60</v>
      </c>
      <c r="J37" s="7" t="s">
        <v>61</v>
      </c>
    </row>
    <row r="38" ht="32" customHeight="1" spans="1:10">
      <c r="A38" s="10">
        <v>3</v>
      </c>
      <c r="B38" s="22" t="s">
        <v>64</v>
      </c>
      <c r="C38" s="12" t="s">
        <v>32</v>
      </c>
      <c r="D38" s="23">
        <v>1</v>
      </c>
      <c r="E38" s="23">
        <v>60</v>
      </c>
      <c r="F38" s="8" t="s">
        <v>26</v>
      </c>
      <c r="G38" s="24"/>
      <c r="H38" s="11">
        <v>1</v>
      </c>
      <c r="I38" s="10">
        <v>60</v>
      </c>
      <c r="J38" s="7" t="s">
        <v>61</v>
      </c>
    </row>
    <row r="39" s="1" customFormat="1" ht="31" customHeight="1" spans="1:16384">
      <c r="A39" s="10"/>
      <c r="B39" s="14" t="s">
        <v>49</v>
      </c>
      <c r="C39" s="25"/>
      <c r="D39" s="16">
        <f t="shared" ref="D39:I39" si="6">SUM(D40)</f>
        <v>2</v>
      </c>
      <c r="E39" s="16">
        <f t="shared" si="6"/>
        <v>60</v>
      </c>
      <c r="F39" s="16"/>
      <c r="G39" s="16"/>
      <c r="H39" s="16">
        <f t="shared" si="6"/>
        <v>2</v>
      </c>
      <c r="I39" s="16">
        <f t="shared" si="6"/>
        <v>62.06</v>
      </c>
      <c r="J39" s="27"/>
      <c r="XEZ39" s="4"/>
      <c r="XFA39" s="4"/>
      <c r="XFB39" s="4"/>
      <c r="XFC39" s="4"/>
      <c r="XFD39" s="4"/>
    </row>
    <row r="40" s="1" customFormat="1" ht="35" customHeight="1" spans="1:16384">
      <c r="A40" s="10">
        <v>4</v>
      </c>
      <c r="B40" s="11" t="s">
        <v>65</v>
      </c>
      <c r="C40" s="12" t="s">
        <v>32</v>
      </c>
      <c r="D40" s="23">
        <v>2</v>
      </c>
      <c r="E40" s="23">
        <v>60</v>
      </c>
      <c r="F40" s="8" t="s">
        <v>26</v>
      </c>
      <c r="G40" s="8"/>
      <c r="H40" s="11">
        <v>2</v>
      </c>
      <c r="I40" s="10">
        <v>62.06</v>
      </c>
      <c r="J40" s="7" t="s">
        <v>66</v>
      </c>
      <c r="XEZ40" s="4"/>
      <c r="XFA40" s="4"/>
      <c r="XFB40" s="4"/>
      <c r="XFC40" s="4"/>
      <c r="XFD40" s="4"/>
    </row>
    <row r="41" s="1" customFormat="1" ht="42" customHeight="1" spans="1:16384">
      <c r="A41" s="9" t="s">
        <v>67</v>
      </c>
      <c r="B41" s="14" t="s">
        <v>17</v>
      </c>
      <c r="C41" s="25"/>
      <c r="D41" s="16">
        <f t="shared" ref="D41:I41" si="7">SUM(D42,D44)</f>
        <v>2</v>
      </c>
      <c r="E41" s="16">
        <f t="shared" si="7"/>
        <v>115</v>
      </c>
      <c r="F41" s="16"/>
      <c r="G41" s="16"/>
      <c r="H41" s="16">
        <f t="shared" si="7"/>
        <v>2</v>
      </c>
      <c r="I41" s="16">
        <f t="shared" si="7"/>
        <v>115.79</v>
      </c>
      <c r="J41" s="27"/>
      <c r="XEZ41" s="4"/>
      <c r="XFA41" s="4"/>
      <c r="XFB41" s="4"/>
      <c r="XFC41" s="4"/>
      <c r="XFD41" s="4"/>
    </row>
    <row r="42" s="1" customFormat="1" ht="32" customHeight="1" spans="1:16384">
      <c r="A42" s="9"/>
      <c r="B42" s="26" t="s">
        <v>68</v>
      </c>
      <c r="C42" s="25"/>
      <c r="D42" s="16">
        <v>1</v>
      </c>
      <c r="E42" s="16">
        <v>20</v>
      </c>
      <c r="F42" s="16"/>
      <c r="G42" s="16"/>
      <c r="H42" s="16">
        <v>1</v>
      </c>
      <c r="I42" s="16">
        <v>19.85</v>
      </c>
      <c r="J42" s="27"/>
      <c r="XEZ42" s="4"/>
      <c r="XFA42" s="4"/>
      <c r="XFB42" s="4"/>
      <c r="XFC42" s="4"/>
      <c r="XFD42" s="4"/>
    </row>
    <row r="43" s="1" customFormat="1" ht="53" customHeight="1" spans="1:16384">
      <c r="A43" s="10">
        <v>1</v>
      </c>
      <c r="B43" s="11" t="s">
        <v>69</v>
      </c>
      <c r="C43" s="12" t="s">
        <v>32</v>
      </c>
      <c r="D43" s="11" t="s">
        <v>70</v>
      </c>
      <c r="E43" s="23">
        <v>20</v>
      </c>
      <c r="F43" s="8" t="s">
        <v>26</v>
      </c>
      <c r="G43" s="16"/>
      <c r="H43" s="11" t="s">
        <v>70</v>
      </c>
      <c r="I43" s="23">
        <v>19.85</v>
      </c>
      <c r="J43" s="7" t="s">
        <v>71</v>
      </c>
      <c r="XEZ43" s="4"/>
      <c r="XFA43" s="4"/>
      <c r="XFB43" s="4"/>
      <c r="XFC43" s="4"/>
      <c r="XFD43" s="4"/>
    </row>
    <row r="44" s="1" customFormat="1" ht="30" customHeight="1" spans="1:16384">
      <c r="A44" s="10"/>
      <c r="B44" s="14" t="s">
        <v>62</v>
      </c>
      <c r="C44" s="12"/>
      <c r="D44" s="16">
        <v>1</v>
      </c>
      <c r="E44" s="16">
        <v>95</v>
      </c>
      <c r="F44" s="7"/>
      <c r="G44" s="21"/>
      <c r="H44" s="18">
        <v>1</v>
      </c>
      <c r="I44" s="9">
        <v>95.94</v>
      </c>
      <c r="J44" s="27"/>
      <c r="XEZ44" s="4"/>
      <c r="XFA44" s="4"/>
      <c r="XFB44" s="4"/>
      <c r="XFC44" s="4"/>
      <c r="XFD44" s="4"/>
    </row>
    <row r="45" s="1" customFormat="1" ht="43" customHeight="1" spans="1:16384">
      <c r="A45" s="10">
        <v>2</v>
      </c>
      <c r="B45" s="11" t="s">
        <v>72</v>
      </c>
      <c r="C45" s="12" t="s">
        <v>32</v>
      </c>
      <c r="D45" s="11" t="s">
        <v>73</v>
      </c>
      <c r="E45" s="23">
        <v>95</v>
      </c>
      <c r="F45" s="8" t="s">
        <v>26</v>
      </c>
      <c r="G45" s="24"/>
      <c r="H45" s="11" t="s">
        <v>73</v>
      </c>
      <c r="I45" s="10">
        <v>95.94</v>
      </c>
      <c r="J45" s="7" t="s">
        <v>57</v>
      </c>
      <c r="XEZ45" s="4"/>
      <c r="XFA45" s="4"/>
      <c r="XFB45" s="4"/>
      <c r="XFC45" s="4"/>
      <c r="XFD45" s="4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人居环境改善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2020-10-12T03:55:33Z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