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汇总表" sheetId="1" r:id="rId1"/>
    <sheet name="交通类" sheetId="2" r:id="rId2"/>
    <sheet name="水利类" sheetId="3" r:id="rId3"/>
    <sheet name="人居环境改善" sheetId="4" r:id="rId4"/>
  </sheets>
  <definedNames>
    <definedName name="_xlnm._FilterDatabase" localSheetId="1" hidden="1">交通类!$A$4:$XEZ$126</definedName>
    <definedName name="_xlnm._FilterDatabase" localSheetId="2" hidden="1">水利类!$A$4:$XEZ$44</definedName>
    <definedName name="_xlnm._FilterDatabase" localSheetId="3" hidden="1">人居环境改善!$4:$22</definedName>
    <definedName name="_xlnm.Print_Titles" localSheetId="2">水利类!$3:$4</definedName>
    <definedName name="_xlnm.Print_Titles" localSheetId="3">人居环境改善!$3:$4</definedName>
    <definedName name="_xlnm.Print_Titles" localSheetId="0">汇总表!$3:$3</definedName>
    <definedName name="_xlnm.Print_Titles" localSheetId="1">交通类!$3:$4</definedName>
  </definedNames>
  <calcPr calcId="144525"/>
</workbook>
</file>

<file path=xl/sharedStrings.xml><?xml version="1.0" encoding="utf-8"?>
<sst xmlns="http://schemas.openxmlformats.org/spreadsheetml/2006/main" count="513" uniqueCount="212">
  <si>
    <t>附件1</t>
  </si>
  <si>
    <t>2020年第二批脱贫攻坚基础设施项目验收汇总表</t>
  </si>
  <si>
    <t>序号</t>
  </si>
  <si>
    <t>项目名称</t>
  </si>
  <si>
    <t>项目个数</t>
  </si>
  <si>
    <t>计划规模                （公里、座、处）</t>
  </si>
  <si>
    <t>计划资金 （万元）</t>
  </si>
  <si>
    <t>核定规模               （公里、座、处）</t>
  </si>
  <si>
    <t>核定金额 （万元）</t>
  </si>
  <si>
    <t>备注</t>
  </si>
  <si>
    <t>合   计</t>
  </si>
  <si>
    <t>一</t>
  </si>
  <si>
    <t>2020年财政整合交通设施项目</t>
  </si>
  <si>
    <t>道路硬化</t>
  </si>
  <si>
    <t>道路完善工程</t>
  </si>
  <si>
    <t>便民桥</t>
  </si>
  <si>
    <t>生命防护工程</t>
  </si>
  <si>
    <t>水毁工程</t>
  </si>
  <si>
    <t>二</t>
  </si>
  <si>
    <t>2020年财政整合水利设施项目</t>
  </si>
  <si>
    <t>安全饮水</t>
  </si>
  <si>
    <t>三</t>
  </si>
  <si>
    <t>2020年人居环境改善项目</t>
  </si>
  <si>
    <t>村口治理</t>
  </si>
  <si>
    <t>公厕</t>
  </si>
  <si>
    <t>垃圾污水处理收运设施配套</t>
  </si>
  <si>
    <t>附件2</t>
  </si>
  <si>
    <t>2020年第二批脱贫攻坚财政整合基础设施项目验收汇总表（交通类）</t>
  </si>
  <si>
    <t>计划文件</t>
  </si>
  <si>
    <t>计划规模
（公里、座、处、m³）</t>
  </si>
  <si>
    <t>计划资金 
（万元）</t>
  </si>
  <si>
    <t>验收格次</t>
  </si>
  <si>
    <t>核定规模
（公里、座、处、m³）</t>
  </si>
  <si>
    <t>核定资金
 （万元）</t>
  </si>
  <si>
    <t>合格</t>
  </si>
  <si>
    <t>不合格</t>
  </si>
  <si>
    <t>合计</t>
  </si>
  <si>
    <t>池河镇</t>
  </si>
  <si>
    <t>谭家湾村2组桑园产业路</t>
  </si>
  <si>
    <t>石发改发
〔2019〕518号</t>
  </si>
  <si>
    <t>合心村一、二组王家院子大桥引线</t>
  </si>
  <si>
    <t>石发改发
〔2019〕518号
石发改发
〔2020〕49号</t>
  </si>
  <si>
    <t>明星村23.24组桑园产业路</t>
  </si>
  <si>
    <t>石发改发
〔2020〕48号</t>
  </si>
  <si>
    <t>合一村一、二组产业路硬化</t>
  </si>
  <si>
    <t>良田村二三四组产业路</t>
  </si>
  <si>
    <t>新棉村一、二、三、四组产业路硬化</t>
  </si>
  <si>
    <t>石发改发（2019）518号</t>
  </si>
  <si>
    <t>新棉村一、二、四组产业路硬化</t>
  </si>
  <si>
    <t>石发改发（2019）518号
石发改发（2020）49号</t>
  </si>
  <si>
    <t>五爱村七组产业路硬化</t>
  </si>
  <si>
    <t>力建村七组产业路硬化</t>
  </si>
  <si>
    <t>力建村九组产业路硬化</t>
  </si>
  <si>
    <t>后柳镇</t>
  </si>
  <si>
    <t>磨石村一组道路硬化</t>
  </si>
  <si>
    <t>磨石村六组罗家湾产业路硬化</t>
  </si>
  <si>
    <t>磨石村八组老庄子产业路硬化</t>
  </si>
  <si>
    <t>磨石村九组孙家院子产业路硬化</t>
  </si>
  <si>
    <t>群英村八组水家寨产业路硬化</t>
  </si>
  <si>
    <t>牛石川村四组产业路硬化</t>
  </si>
  <si>
    <t>喜河镇</t>
  </si>
  <si>
    <t>团结村四组产业路硬化</t>
  </si>
  <si>
    <t>长顺村二组产业路硬化</t>
  </si>
  <si>
    <t>档山村五组产业路硬化</t>
  </si>
  <si>
    <t>盘龙村五六组产业路硬化</t>
  </si>
  <si>
    <t>熨斗镇</t>
  </si>
  <si>
    <t>熨斗镇金星村一组（曹家湾）产业路硬化</t>
  </si>
  <si>
    <t>两河镇</t>
  </si>
  <si>
    <t>两河集镇社区工厂产业园基础设施配套项目</t>
  </si>
  <si>
    <t>火地沟生态农业合作社飞地产业园基础设施配套</t>
  </si>
  <si>
    <t>兴坪村四、五组产业路硬化</t>
  </si>
  <si>
    <t>兴坪村三组产业路硬化</t>
  </si>
  <si>
    <t>城镇社区六组产业路硬化</t>
  </si>
  <si>
    <t>石发改发
〔2020〕255号</t>
  </si>
  <si>
    <t>饶峰镇</t>
  </si>
  <si>
    <t>蒲溪村三组产业路</t>
  </si>
  <si>
    <t>中池镇</t>
  </si>
  <si>
    <t>军民村三组产业路硬化</t>
  </si>
  <si>
    <t>东沙河村三组产业路硬化</t>
  </si>
  <si>
    <t>老湾村一组产业路硬化</t>
  </si>
  <si>
    <t>老湾村六组产业路硬化</t>
  </si>
  <si>
    <t>曾溪镇</t>
  </si>
  <si>
    <t>瓦窑、大沟、油坊、联盟组级路硬化</t>
  </si>
  <si>
    <t>云雾山镇</t>
  </si>
  <si>
    <t>云阳村至秋树坝环线</t>
  </si>
  <si>
    <t>秋树坝村二组大东沟产业路硬化</t>
  </si>
  <si>
    <t>双河村八组产业路硬化</t>
  </si>
  <si>
    <t>城关镇</t>
  </si>
  <si>
    <t>农光村二至五组完善工程</t>
  </si>
  <si>
    <t>红星村通村一组路完善工程</t>
  </si>
  <si>
    <t>丝银坝村五六组完善工程</t>
  </si>
  <si>
    <t>两河镇中心至艾心村片区路完善工程</t>
  </si>
  <si>
    <t>饶峰村至大湾村通村路完善工程</t>
  </si>
  <si>
    <t>中心村一组组级路完善工程</t>
  </si>
  <si>
    <t>长阳村三组组级路完善工程</t>
  </si>
  <si>
    <t>合一村便民桥</t>
  </si>
  <si>
    <t>喜河镇奎星村一组慈安便民桥</t>
  </si>
  <si>
    <t>石发改发（2019）407号
石发改发（2020）49号</t>
  </si>
  <si>
    <t>后柳镇长安村二组</t>
  </si>
  <si>
    <t>石发改发
〔2019〕407号
石发改发
〔2020〕49号</t>
  </si>
  <si>
    <t>后柳镇长兴村一组</t>
  </si>
  <si>
    <t>石发改发
〔2020〕251号</t>
  </si>
  <si>
    <t>饶峰村11组便民桥</t>
  </si>
  <si>
    <t>牛羊河村三组便民桥</t>
  </si>
  <si>
    <t>蒲溪村一组</t>
  </si>
  <si>
    <t>金星村五组</t>
  </si>
  <si>
    <t>迎河村便民桥</t>
  </si>
  <si>
    <t>石发改发
〔2020〕68号</t>
  </si>
  <si>
    <t>童关村漫水桥</t>
  </si>
  <si>
    <t>迎河村盖板涵</t>
  </si>
  <si>
    <t>军民村便民桥</t>
  </si>
  <si>
    <t>石发改发（2019）518号
石发改发
〔2020〕253号</t>
  </si>
  <si>
    <t>迎丰镇</t>
  </si>
  <si>
    <t>红花坪村便民桥</t>
  </si>
  <si>
    <t>立新村安置点便民桥及引线工程</t>
  </si>
  <si>
    <t>联盟村四组便民桥</t>
  </si>
  <si>
    <t>云雾山镇秋树坝村四组便民桥</t>
  </si>
  <si>
    <t>四</t>
  </si>
  <si>
    <t>交通局实施</t>
  </si>
  <si>
    <t>210国道至石院子生命防护工程</t>
  </si>
  <si>
    <t>农光村一至四组生命防护工程</t>
  </si>
  <si>
    <t>新联村二组生命防护工程</t>
  </si>
  <si>
    <t>五三村二、六组生命防护工程</t>
  </si>
  <si>
    <t>池河镇五爱村农村道路生命防护工程</t>
  </si>
  <si>
    <t>一心村道路生命防护工程</t>
  </si>
  <si>
    <t>两河镇简场村二组道路生命防护工程</t>
  </si>
  <si>
    <t>两河镇高原村道路生命防护工程</t>
  </si>
  <si>
    <t>两河镇火地沟村道路生命防护工程</t>
  </si>
  <si>
    <t>奎星村三组至凤阳小学道路生命防护工程</t>
  </si>
  <si>
    <t>老湾村至堰坪村道路防护工程</t>
  </si>
  <si>
    <t>弓箭沟村村主干道生命防护工程</t>
  </si>
  <si>
    <t>新庄村生命防护工程</t>
  </si>
  <si>
    <t>联盟村三组、五组生命防护工程</t>
  </si>
  <si>
    <t>瓦窑村一组兰家湾至徐家院子道路防护工程</t>
  </si>
  <si>
    <t>大沟村道路生命防护工程</t>
  </si>
  <si>
    <t>五</t>
  </si>
  <si>
    <t>珍珠河村三组产业路水毁修复工程</t>
  </si>
  <si>
    <t>石发改发
〔2020〕423号</t>
  </si>
  <si>
    <r>
      <rPr>
        <sz val="10"/>
        <rFont val="宋体"/>
        <charset val="134"/>
        <scheme val="minor"/>
      </rPr>
      <t>土方开挖4062.75m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  <scheme val="minor"/>
      </rPr>
      <t>、回填2026.68m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  <scheme val="minor"/>
      </rPr>
      <t>、浆砌石挡墙2792m</t>
    </r>
    <r>
      <rPr>
        <vertAlign val="superscript"/>
        <sz val="10"/>
        <rFont val="宋体"/>
        <charset val="134"/>
      </rPr>
      <t>3</t>
    </r>
  </si>
  <si>
    <t>堡子社区四组产业路水毁修复工程</t>
  </si>
  <si>
    <r>
      <rPr>
        <sz val="10"/>
        <rFont val="宋体"/>
        <charset val="134"/>
        <scheme val="minor"/>
      </rPr>
      <t>土方开挖1072m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  <scheme val="minor"/>
      </rPr>
      <t>、回填200m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  <scheme val="minor"/>
      </rPr>
      <t>、浆砌石挡墙180m</t>
    </r>
    <r>
      <rPr>
        <vertAlign val="superscript"/>
        <sz val="10"/>
        <rFont val="宋体"/>
        <charset val="134"/>
      </rPr>
      <t>3</t>
    </r>
  </si>
  <si>
    <t>杨柳社区上坝三组产业路水毁修复工程</t>
  </si>
  <si>
    <t>建M7.5浆砌石挡墙1处173m，挡墙顶宽0.8m，底宽1.37-2.35m，高2.65-4.8m，坡比1：0.3。土方开挖4782.39m³，混凝土浇筑14.1m³，M7.5浆砌石挡墙1128.24m³</t>
  </si>
  <si>
    <t>古堰社区二组产业路水毁修复工程</t>
  </si>
  <si>
    <t>加固护坡1处101.9m，坡比1；2，护坡下设护脚，顶宽1.0m，高度1.65m，土方开挖618m³，混凝土浇筑11.21m³，M7.5浆砌石挡墙1245.36m³</t>
  </si>
  <si>
    <t>童关村产业路水毁修复工程</t>
  </si>
  <si>
    <t>建M7.5浆砌石挡墙1处1982.2m³，土方开挖1899.46m³，砂砾石开挖1704.64m³</t>
  </si>
  <si>
    <t>长阳村产业路水毁修复工程</t>
  </si>
  <si>
    <t>建M7.5浆砌石挡墙1处329.6m，基础开挖6294.61m³，M7.5浆砌石挡墙2301.15m³，土方开挖1987.64m³</t>
  </si>
  <si>
    <r>
      <rPr>
        <sz val="10"/>
        <rFont val="宋体"/>
        <charset val="134"/>
        <scheme val="minor"/>
      </rPr>
      <t>浆砌石挡墙4处329.6米，3287.36m³，生态护坡958.77</t>
    </r>
    <r>
      <rPr>
        <sz val="10"/>
        <rFont val="SimSun"/>
        <charset val="134"/>
      </rPr>
      <t>㎡</t>
    </r>
    <r>
      <rPr>
        <sz val="10"/>
        <rFont val="宋体"/>
        <charset val="134"/>
        <scheme val="minor"/>
      </rPr>
      <t>，排水渠60.6米。</t>
    </r>
  </si>
  <si>
    <t>麦坪村二组产业路水毁修复工程</t>
  </si>
  <si>
    <t>新建堤防80米，排水渠56米</t>
  </si>
  <si>
    <t>浆砌石挡墙192米760.33m³，排洪渠83米。</t>
  </si>
  <si>
    <t>茨林村二组产业路水毁修复工程</t>
  </si>
  <si>
    <t>建M7.5浆砌石挡墙1处192m，基础开挖1245.05m³，M7.5浆砌挡墙750m³</t>
  </si>
  <si>
    <t>浆砌石挡墙3处549米，5233m³。</t>
  </si>
  <si>
    <t>附件3</t>
  </si>
  <si>
    <t>2020年第二批脱贫攻坚财政整合基础设施项目验收汇总表（水利类）</t>
  </si>
  <si>
    <t>计划规模
（处）</t>
  </si>
  <si>
    <t>核定规模
（处）</t>
  </si>
  <si>
    <t>核定资金 
（万元）</t>
  </si>
  <si>
    <t>水利局实施</t>
  </si>
  <si>
    <t>石泉县农村饮水工程维修养护项目</t>
  </si>
  <si>
    <t>石发改发
〔2020〕252号</t>
  </si>
  <si>
    <t>城关镇纸坊土地垭供水工程</t>
  </si>
  <si>
    <t>城关镇丝银坝村分散式供水工程</t>
  </si>
  <si>
    <t>城关镇江南四组界树梁供水工程</t>
  </si>
  <si>
    <t>城关镇双桥村三组供水工程</t>
  </si>
  <si>
    <t>城关镇黄荆坝村六、七组供水工程</t>
  </si>
  <si>
    <t>城关镇江南社区一组供水工程</t>
  </si>
  <si>
    <t>百乐村二组饮水工程</t>
  </si>
  <si>
    <t>石发改发
〔2020〕297号</t>
  </si>
  <si>
    <t>池河镇良田村供水提升工程</t>
  </si>
  <si>
    <t>石发改发[2019]518号</t>
  </si>
  <si>
    <t>后柳镇中坝社区供水提升工程</t>
  </si>
  <si>
    <t>两河集镇供水提升工程</t>
  </si>
  <si>
    <t>两河镇童关村供水工程</t>
  </si>
  <si>
    <t>石发改发[2020]255号</t>
  </si>
  <si>
    <t>两河镇简场村五组供水工程</t>
  </si>
  <si>
    <t>饶峰镇新场村一组供水工程</t>
  </si>
  <si>
    <t>饶峰镇大湾村分散式供水工程</t>
  </si>
  <si>
    <t>金星村三组饮水工程</t>
  </si>
  <si>
    <t>石发改发[2020]297号</t>
  </si>
  <si>
    <t>喜河镇集镇供水提升工程</t>
  </si>
  <si>
    <t>喜河镇长顺村六组供水工程</t>
  </si>
  <si>
    <t>熨斗镇齐建村一组供水工程</t>
  </si>
  <si>
    <t>熨斗镇板长村长兴供水工程</t>
  </si>
  <si>
    <t>熨斗镇高兴村三组供水工程</t>
  </si>
  <si>
    <t>迎丰镇香炉沟村泉家沟供水工程</t>
  </si>
  <si>
    <t>中池集镇集中供水提升工程</t>
  </si>
  <si>
    <t>云雾山镇南沟村六组张家湾供水工程</t>
  </si>
  <si>
    <t>曾溪镇集镇社区供水提升工程</t>
  </si>
  <si>
    <t>曾溪镇兴隆村雷家湾供水工程</t>
  </si>
  <si>
    <t>曾溪镇瓦窑村二组沈家坎下供水工程</t>
  </si>
  <si>
    <t>附件4</t>
  </si>
  <si>
    <t>2020年第二批脱贫攻坚财政整合基础设施项目验收汇总表（人居环境改善）</t>
  </si>
  <si>
    <t>核定资金 （万元）</t>
  </si>
  <si>
    <t>村口治理工程</t>
  </si>
  <si>
    <t>百乐村二组村口治理</t>
  </si>
  <si>
    <t>石发改发〔2019〕518号</t>
  </si>
  <si>
    <t>双嶂村村口治理</t>
  </si>
  <si>
    <t>茨林村村口治理</t>
  </si>
  <si>
    <t>立新村村口治理工程</t>
  </si>
  <si>
    <t>高坎村村口治理工程</t>
  </si>
  <si>
    <t>梧桐寺村公厕</t>
  </si>
  <si>
    <t>迎丰镇实施</t>
  </si>
  <si>
    <t>社区工厂污水管网</t>
  </si>
  <si>
    <t>新增雨污水处理管网400米、新建社区工厂道路地下雨污排放系统</t>
  </si>
  <si>
    <t>两河镇实施</t>
  </si>
  <si>
    <t>秋树坝村垃圾中转站</t>
  </si>
  <si>
    <t>新建垃圾中转站1座（含垃圾对接车1辆）</t>
  </si>
  <si>
    <t>环保局实施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</si>
</sst>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0_);\(0.00\)"/>
    <numFmt numFmtId="178" formatCode="0_);\(0\)"/>
    <numFmt numFmtId="179" formatCode="0.00_ "/>
    <numFmt numFmtId="180" formatCode="0_ "/>
    <numFmt numFmtId="181" formatCode="0_);[Red]\(0\)"/>
    <numFmt numFmtId="182" formatCode="0.00_);[Red]\(0.00\)"/>
    <numFmt numFmtId="183" formatCode="0.0_);[Red]\(0.0\)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黑体"/>
      <charset val="134"/>
    </font>
    <font>
      <sz val="22"/>
      <name val="宋体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0"/>
      <name val="宋体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36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2" fillId="9" borderId="11" applyNumberFormat="0" applyAlignment="0" applyProtection="0">
      <alignment vertical="center"/>
    </xf>
    <xf numFmtId="0" fontId="38" fillId="26" borderId="12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9" fillId="0" borderId="1" xfId="4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2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6" fillId="0" borderId="1" xfId="52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4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77" fontId="8" fillId="0" borderId="1" xfId="5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9" fontId="2" fillId="0" borderId="1" xfId="53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5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常规 149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明细表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70" zoomScaleNormal="70" workbookViewId="0">
      <pane ySplit="3" topLeftCell="A4" activePane="bottomLeft" state="frozen"/>
      <selection/>
      <selection pane="bottomLeft" activeCell="D13" sqref="D13"/>
    </sheetView>
  </sheetViews>
  <sheetFormatPr defaultColWidth="9" defaultRowHeight="15.6" outlineLevelCol="7"/>
  <cols>
    <col min="1" max="1" width="6.62962962962963" style="1" customWidth="1"/>
    <col min="2" max="2" width="27.3796296296296" style="1" customWidth="1"/>
    <col min="3" max="3" width="12.3796296296296" style="1" customWidth="1"/>
    <col min="4" max="4" width="24.8796296296296" style="1" customWidth="1"/>
    <col min="5" max="5" width="12.6296296296296" style="1" customWidth="1"/>
    <col min="6" max="6" width="25.6296296296296" style="25" customWidth="1"/>
    <col min="7" max="7" width="12.3796296296296" style="1" customWidth="1"/>
    <col min="8" max="8" width="10.3796296296296" style="1" customWidth="1"/>
    <col min="9" max="16384" width="9" style="1"/>
  </cols>
  <sheetData>
    <row r="1" s="89" customFormat="1" ht="18" customHeight="1" spans="1:6">
      <c r="A1" s="93" t="s">
        <v>0</v>
      </c>
      <c r="B1" s="93"/>
      <c r="C1" s="94"/>
      <c r="F1" s="95"/>
    </row>
    <row r="2" s="90" customFormat="1" ht="44" customHeight="1" spans="1:8">
      <c r="A2" s="96" t="s">
        <v>1</v>
      </c>
      <c r="B2" s="96"/>
      <c r="C2" s="96"/>
      <c r="D2" s="96"/>
      <c r="E2" s="96"/>
      <c r="F2" s="97"/>
      <c r="G2" s="96"/>
      <c r="H2" s="96"/>
    </row>
    <row r="3" s="1" customFormat="1" ht="45" customHeight="1" spans="1:8">
      <c r="A3" s="98" t="s">
        <v>2</v>
      </c>
      <c r="B3" s="99" t="s">
        <v>3</v>
      </c>
      <c r="C3" s="98" t="s">
        <v>4</v>
      </c>
      <c r="D3" s="98" t="s">
        <v>5</v>
      </c>
      <c r="E3" s="98" t="s">
        <v>6</v>
      </c>
      <c r="F3" s="100" t="s">
        <v>7</v>
      </c>
      <c r="G3" s="98" t="s">
        <v>8</v>
      </c>
      <c r="H3" s="99" t="s">
        <v>9</v>
      </c>
    </row>
    <row r="4" s="1" customFormat="1" ht="35" customHeight="1" spans="1:8">
      <c r="A4" s="101" t="s">
        <v>10</v>
      </c>
      <c r="B4" s="102"/>
      <c r="C4" s="102">
        <f>SUM(C5,C11,C13)</f>
        <v>118</v>
      </c>
      <c r="D4" s="102"/>
      <c r="E4" s="102">
        <f>SUM(E5,E11,E13)</f>
        <v>6897.93</v>
      </c>
      <c r="F4" s="103"/>
      <c r="G4" s="103">
        <f>SUM(G5,G11,G13)</f>
        <v>5986.77</v>
      </c>
      <c r="H4" s="104"/>
    </row>
    <row r="5" s="91" customFormat="1" ht="37" customHeight="1" spans="1:8">
      <c r="A5" s="68" t="s">
        <v>11</v>
      </c>
      <c r="B5" s="105" t="s">
        <v>12</v>
      </c>
      <c r="C5" s="106">
        <f>SUM(C6:C10)</f>
        <v>82</v>
      </c>
      <c r="D5" s="106"/>
      <c r="E5" s="106">
        <f>SUM(E6:E10)</f>
        <v>6156.03</v>
      </c>
      <c r="F5" s="107"/>
      <c r="G5" s="106">
        <f>SUM(G6:G10)</f>
        <v>5388.56</v>
      </c>
      <c r="H5" s="69"/>
    </row>
    <row r="6" s="1" customFormat="1" ht="35" customHeight="1" spans="1:8">
      <c r="A6" s="16">
        <v>1</v>
      </c>
      <c r="B6" s="16" t="s">
        <v>13</v>
      </c>
      <c r="C6" s="16">
        <v>35</v>
      </c>
      <c r="D6" s="108">
        <v>47.12</v>
      </c>
      <c r="E6" s="109">
        <v>2908.17</v>
      </c>
      <c r="F6" s="108">
        <v>44.119</v>
      </c>
      <c r="G6" s="70">
        <v>2675.63</v>
      </c>
      <c r="H6" s="6"/>
    </row>
    <row r="7" s="1" customFormat="1" ht="35" customHeight="1" spans="1:8">
      <c r="A7" s="16">
        <v>2</v>
      </c>
      <c r="B7" s="16" t="s">
        <v>14</v>
      </c>
      <c r="C7" s="16">
        <v>7</v>
      </c>
      <c r="D7" s="16">
        <v>28.47</v>
      </c>
      <c r="E7" s="16">
        <v>331.98</v>
      </c>
      <c r="F7" s="108">
        <v>25.613</v>
      </c>
      <c r="G7" s="70">
        <v>294.82</v>
      </c>
      <c r="H7" s="6"/>
    </row>
    <row r="8" s="1" customFormat="1" ht="35" customHeight="1" spans="1:8">
      <c r="A8" s="16">
        <v>3</v>
      </c>
      <c r="B8" s="16" t="s">
        <v>15</v>
      </c>
      <c r="C8" s="16">
        <v>16</v>
      </c>
      <c r="D8" s="16">
        <v>16</v>
      </c>
      <c r="E8" s="16">
        <v>346.38</v>
      </c>
      <c r="F8" s="110">
        <v>16</v>
      </c>
      <c r="G8" s="70">
        <v>349.64</v>
      </c>
      <c r="H8" s="6"/>
    </row>
    <row r="9" s="1" customFormat="1" ht="35" customHeight="1" spans="1:8">
      <c r="A9" s="16">
        <v>4</v>
      </c>
      <c r="B9" s="16" t="s">
        <v>16</v>
      </c>
      <c r="C9" s="16">
        <v>16</v>
      </c>
      <c r="D9" s="16">
        <v>68</v>
      </c>
      <c r="E9" s="16">
        <v>1758.5</v>
      </c>
      <c r="F9" s="110">
        <v>66.03</v>
      </c>
      <c r="G9" s="70">
        <v>1295.72</v>
      </c>
      <c r="H9" s="6"/>
    </row>
    <row r="10" s="1" customFormat="1" ht="35" customHeight="1" spans="1:8">
      <c r="A10" s="16">
        <v>5</v>
      </c>
      <c r="B10" s="16" t="s">
        <v>17</v>
      </c>
      <c r="C10" s="16">
        <v>8</v>
      </c>
      <c r="D10" s="16">
        <v>8</v>
      </c>
      <c r="E10" s="16">
        <v>811</v>
      </c>
      <c r="F10" s="110">
        <v>8</v>
      </c>
      <c r="G10" s="70">
        <v>772.75</v>
      </c>
      <c r="H10" s="6"/>
    </row>
    <row r="11" s="91" customFormat="1" ht="36" customHeight="1" spans="1:8">
      <c r="A11" s="105" t="s">
        <v>18</v>
      </c>
      <c r="B11" s="105" t="s">
        <v>19</v>
      </c>
      <c r="C11" s="68">
        <f>SUM(C12:C12)</f>
        <v>27</v>
      </c>
      <c r="D11" s="68"/>
      <c r="E11" s="68">
        <f>SUM(E12:E12)</f>
        <v>513.9</v>
      </c>
      <c r="F11" s="107"/>
      <c r="G11" s="68">
        <f>SUM(G12:G12)</f>
        <v>363.51</v>
      </c>
      <c r="H11" s="69"/>
    </row>
    <row r="12" s="91" customFormat="1" ht="35" customHeight="1" spans="1:8">
      <c r="A12" s="111">
        <v>1</v>
      </c>
      <c r="B12" s="111" t="s">
        <v>20</v>
      </c>
      <c r="C12" s="69">
        <v>27</v>
      </c>
      <c r="D12" s="69">
        <v>27</v>
      </c>
      <c r="E12" s="69">
        <v>513.9</v>
      </c>
      <c r="F12" s="69">
        <v>27</v>
      </c>
      <c r="G12" s="112">
        <v>363.51</v>
      </c>
      <c r="H12" s="69"/>
    </row>
    <row r="13" s="91" customFormat="1" ht="40" customHeight="1" spans="1:8">
      <c r="A13" s="105" t="s">
        <v>21</v>
      </c>
      <c r="B13" s="105" t="s">
        <v>22</v>
      </c>
      <c r="C13" s="68">
        <f>SUM(C14:C16)</f>
        <v>9</v>
      </c>
      <c r="D13" s="68"/>
      <c r="E13" s="68">
        <f>SUM(E14:E16)</f>
        <v>228</v>
      </c>
      <c r="F13" s="107"/>
      <c r="G13" s="68">
        <f>SUM(G14:G16)</f>
        <v>234.7</v>
      </c>
      <c r="H13" s="69"/>
    </row>
    <row r="14" s="91" customFormat="1" ht="35" customHeight="1" spans="1:8">
      <c r="A14" s="111">
        <v>1</v>
      </c>
      <c r="B14" s="111" t="s">
        <v>23</v>
      </c>
      <c r="C14" s="69">
        <v>5</v>
      </c>
      <c r="D14" s="69">
        <v>5</v>
      </c>
      <c r="E14" s="69">
        <v>53</v>
      </c>
      <c r="F14" s="113">
        <v>5</v>
      </c>
      <c r="G14" s="114">
        <v>56.85</v>
      </c>
      <c r="H14" s="69"/>
    </row>
    <row r="15" s="92" customFormat="1" ht="35" customHeight="1" spans="1:8">
      <c r="A15" s="111">
        <v>2</v>
      </c>
      <c r="B15" s="8" t="s">
        <v>24</v>
      </c>
      <c r="C15" s="8">
        <v>2</v>
      </c>
      <c r="D15" s="115">
        <v>2</v>
      </c>
      <c r="E15" s="116">
        <v>60</v>
      </c>
      <c r="F15" s="117">
        <v>2</v>
      </c>
      <c r="G15" s="112">
        <v>62.06</v>
      </c>
      <c r="H15" s="115"/>
    </row>
    <row r="16" s="92" customFormat="1" ht="35" customHeight="1" spans="1:8">
      <c r="A16" s="111">
        <v>3</v>
      </c>
      <c r="B16" s="8" t="s">
        <v>25</v>
      </c>
      <c r="C16" s="8">
        <v>2</v>
      </c>
      <c r="D16" s="115">
        <v>2</v>
      </c>
      <c r="E16" s="116">
        <v>115</v>
      </c>
      <c r="F16" s="117">
        <v>2</v>
      </c>
      <c r="G16" s="112">
        <v>115.79</v>
      </c>
      <c r="H16" s="115"/>
    </row>
  </sheetData>
  <mergeCells count="3">
    <mergeCell ref="A1:B1"/>
    <mergeCell ref="A2:H2"/>
    <mergeCell ref="A4:B4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6"/>
  <sheetViews>
    <sheetView workbookViewId="0">
      <pane ySplit="4" topLeftCell="A113" activePane="bottomLeft" state="frozen"/>
      <selection/>
      <selection pane="bottomLeft" activeCell="H118" sqref="H118"/>
    </sheetView>
  </sheetViews>
  <sheetFormatPr defaultColWidth="9" defaultRowHeight="15.6"/>
  <cols>
    <col min="1" max="1" width="6.24074074074074" style="1" customWidth="1"/>
    <col min="2" max="2" width="26.6666666666667" style="1" customWidth="1"/>
    <col min="3" max="3" width="15.6759259259259" style="1" customWidth="1"/>
    <col min="4" max="4" width="29.0462962962963" style="1" customWidth="1"/>
    <col min="5" max="5" width="12.3796296296296" style="3" customWidth="1"/>
    <col min="6" max="7" width="7.62962962962963" style="1" customWidth="1"/>
    <col min="8" max="8" width="28.5555555555556" style="25" customWidth="1"/>
    <col min="9" max="9" width="12" style="25" customWidth="1"/>
    <col min="10" max="10" width="14" style="1" customWidth="1"/>
    <col min="11" max="16380" width="9" style="1"/>
    <col min="16381" max="16384" width="9" style="4"/>
  </cols>
  <sheetData>
    <row r="1" s="1" customFormat="1" spans="1:9">
      <c r="A1" s="2" t="s">
        <v>26</v>
      </c>
      <c r="E1" s="3"/>
      <c r="H1" s="25"/>
      <c r="I1" s="25"/>
    </row>
    <row r="2" s="1" customFormat="1" ht="41" customHeight="1" spans="1:10">
      <c r="A2" s="5" t="s">
        <v>27</v>
      </c>
      <c r="B2" s="5"/>
      <c r="C2" s="5"/>
      <c r="D2" s="5"/>
      <c r="E2" s="5"/>
      <c r="F2" s="5"/>
      <c r="G2" s="5"/>
      <c r="H2" s="51"/>
      <c r="I2" s="51"/>
      <c r="J2" s="5"/>
    </row>
    <row r="3" s="2" customFormat="1" ht="23.25" customHeight="1" spans="1:10">
      <c r="A3" s="6" t="s">
        <v>2</v>
      </c>
      <c r="B3" s="7" t="s">
        <v>3</v>
      </c>
      <c r="C3" s="7" t="s">
        <v>28</v>
      </c>
      <c r="D3" s="6" t="s">
        <v>29</v>
      </c>
      <c r="E3" s="6" t="s">
        <v>30</v>
      </c>
      <c r="F3" s="7" t="s">
        <v>31</v>
      </c>
      <c r="G3" s="7"/>
      <c r="H3" s="52" t="s">
        <v>32</v>
      </c>
      <c r="I3" s="52" t="s">
        <v>33</v>
      </c>
      <c r="J3" s="7" t="s">
        <v>9</v>
      </c>
    </row>
    <row r="4" s="2" customFormat="1" ht="21" customHeight="1" spans="1:10">
      <c r="A4" s="6"/>
      <c r="B4" s="7"/>
      <c r="C4" s="7"/>
      <c r="D4" s="7"/>
      <c r="E4" s="6"/>
      <c r="F4" s="7" t="s">
        <v>34</v>
      </c>
      <c r="G4" s="7" t="s">
        <v>35</v>
      </c>
      <c r="H4" s="52"/>
      <c r="I4" s="52"/>
      <c r="J4" s="7"/>
    </row>
    <row r="5" s="2" customFormat="1" ht="31" customHeight="1" spans="1:10">
      <c r="A5" s="7"/>
      <c r="B5" s="7" t="s">
        <v>36</v>
      </c>
      <c r="C5" s="8"/>
      <c r="D5" s="7"/>
      <c r="E5" s="7">
        <f>SUM(E6,E51,E63,E89,E114)</f>
        <v>6156.03</v>
      </c>
      <c r="F5" s="7"/>
      <c r="G5" s="7"/>
      <c r="H5" s="26"/>
      <c r="I5" s="7">
        <f>SUM(I6,I51,I63,I89,I114)</f>
        <v>5388.56</v>
      </c>
      <c r="J5" s="71"/>
    </row>
    <row r="6" s="2" customFormat="1" ht="33" customHeight="1" spans="1:10">
      <c r="A6" s="7" t="s">
        <v>11</v>
      </c>
      <c r="B6" s="7" t="s">
        <v>13</v>
      </c>
      <c r="C6" s="8"/>
      <c r="D6" s="7">
        <f t="shared" ref="D6:I6" si="0">SUM(D7,D18,D25,D30,D32,D38,D40,D45,D47)</f>
        <v>47.12</v>
      </c>
      <c r="E6" s="7">
        <f t="shared" si="0"/>
        <v>2908.17</v>
      </c>
      <c r="F6" s="7"/>
      <c r="G6" s="7"/>
      <c r="H6" s="7">
        <f t="shared" si="0"/>
        <v>44.119</v>
      </c>
      <c r="I6" s="7">
        <f t="shared" si="0"/>
        <v>2675.63</v>
      </c>
      <c r="J6" s="71"/>
    </row>
    <row r="7" s="1" customFormat="1" ht="36" customHeight="1" spans="1:10">
      <c r="A7" s="48"/>
      <c r="B7" s="17" t="s">
        <v>37</v>
      </c>
      <c r="C7" s="48"/>
      <c r="D7" s="17">
        <f t="shared" ref="D7:I7" si="1">SUM(D8:D17)</f>
        <v>7.81</v>
      </c>
      <c r="E7" s="17">
        <f t="shared" si="1"/>
        <v>450.1</v>
      </c>
      <c r="F7" s="17"/>
      <c r="G7" s="17"/>
      <c r="H7" s="17">
        <f t="shared" si="1"/>
        <v>7.655</v>
      </c>
      <c r="I7" s="17">
        <f t="shared" si="1"/>
        <v>390.49</v>
      </c>
      <c r="J7" s="48"/>
    </row>
    <row r="8" s="1" customFormat="1" ht="36" customHeight="1" spans="1:10">
      <c r="A8" s="48">
        <v>1</v>
      </c>
      <c r="B8" s="57" t="s">
        <v>38</v>
      </c>
      <c r="C8" s="16" t="s">
        <v>39</v>
      </c>
      <c r="D8" s="48">
        <v>0.4</v>
      </c>
      <c r="E8" s="48">
        <v>22</v>
      </c>
      <c r="F8" s="58" t="s">
        <v>34</v>
      </c>
      <c r="G8" s="48"/>
      <c r="H8" s="59">
        <v>0.419</v>
      </c>
      <c r="I8" s="48">
        <v>21.54</v>
      </c>
      <c r="J8" s="48"/>
    </row>
    <row r="9" s="1" customFormat="1" ht="55" customHeight="1" spans="1:10">
      <c r="A9" s="48">
        <v>2</v>
      </c>
      <c r="B9" s="11" t="s">
        <v>40</v>
      </c>
      <c r="C9" s="16" t="s">
        <v>41</v>
      </c>
      <c r="D9" s="48">
        <v>0.23</v>
      </c>
      <c r="E9" s="48">
        <v>40</v>
      </c>
      <c r="F9" s="58" t="s">
        <v>34</v>
      </c>
      <c r="G9" s="48"/>
      <c r="H9" s="59">
        <v>0.241</v>
      </c>
      <c r="I9" s="48">
        <v>38.27</v>
      </c>
      <c r="J9" s="48"/>
    </row>
    <row r="10" s="1" customFormat="1" ht="34" customHeight="1" spans="1:10">
      <c r="A10" s="48">
        <v>3</v>
      </c>
      <c r="B10" s="16" t="s">
        <v>42</v>
      </c>
      <c r="C10" s="16" t="s">
        <v>43</v>
      </c>
      <c r="D10" s="48">
        <v>2.4</v>
      </c>
      <c r="E10" s="48">
        <v>132</v>
      </c>
      <c r="F10" s="58" t="s">
        <v>34</v>
      </c>
      <c r="G10" s="48"/>
      <c r="H10" s="59">
        <v>2.32</v>
      </c>
      <c r="I10" s="48">
        <v>108.39</v>
      </c>
      <c r="J10" s="48"/>
    </row>
    <row r="11" s="1" customFormat="1" ht="55" customHeight="1" spans="1:10">
      <c r="A11" s="48">
        <v>4</v>
      </c>
      <c r="B11" s="16" t="s">
        <v>44</v>
      </c>
      <c r="C11" s="16" t="s">
        <v>41</v>
      </c>
      <c r="D11" s="48">
        <v>1.8</v>
      </c>
      <c r="E11" s="48">
        <v>99</v>
      </c>
      <c r="F11" s="58" t="s">
        <v>34</v>
      </c>
      <c r="G11" s="48"/>
      <c r="H11" s="59">
        <v>1.82</v>
      </c>
      <c r="I11" s="48">
        <v>89.67</v>
      </c>
      <c r="J11" s="48"/>
    </row>
    <row r="12" s="1" customFormat="1" ht="36" customHeight="1" spans="1:10">
      <c r="A12" s="48">
        <v>5</v>
      </c>
      <c r="B12" s="16" t="s">
        <v>45</v>
      </c>
      <c r="C12" s="16" t="s">
        <v>43</v>
      </c>
      <c r="D12" s="48">
        <v>0.4</v>
      </c>
      <c r="E12" s="48">
        <v>15.2</v>
      </c>
      <c r="F12" s="58" t="s">
        <v>34</v>
      </c>
      <c r="G12" s="48"/>
      <c r="H12" s="59">
        <v>0.397</v>
      </c>
      <c r="I12" s="72">
        <v>13.11</v>
      </c>
      <c r="J12" s="48"/>
    </row>
    <row r="13" s="1" customFormat="1" ht="36" customHeight="1" spans="1:10">
      <c r="A13" s="48">
        <v>6</v>
      </c>
      <c r="B13" s="48" t="s">
        <v>46</v>
      </c>
      <c r="C13" s="18" t="s">
        <v>47</v>
      </c>
      <c r="D13" s="20">
        <v>0.45</v>
      </c>
      <c r="E13" s="60">
        <v>24.75</v>
      </c>
      <c r="F13" s="58" t="s">
        <v>34</v>
      </c>
      <c r="G13" s="48"/>
      <c r="H13" s="61">
        <v>0.454</v>
      </c>
      <c r="I13" s="58">
        <v>22.12</v>
      </c>
      <c r="J13" s="48"/>
    </row>
    <row r="14" s="1" customFormat="1" ht="59" customHeight="1" spans="1:10">
      <c r="A14" s="48">
        <v>7</v>
      </c>
      <c r="B14" s="48" t="s">
        <v>48</v>
      </c>
      <c r="C14" s="18" t="s">
        <v>49</v>
      </c>
      <c r="D14" s="20">
        <v>1</v>
      </c>
      <c r="E14" s="60">
        <v>55</v>
      </c>
      <c r="F14" s="58" t="s">
        <v>34</v>
      </c>
      <c r="G14" s="48"/>
      <c r="H14" s="61">
        <v>0.988</v>
      </c>
      <c r="I14" s="58">
        <v>47.45</v>
      </c>
      <c r="J14" s="48"/>
    </row>
    <row r="15" s="1" customFormat="1" ht="36" customHeight="1" spans="1:10">
      <c r="A15" s="48">
        <v>8</v>
      </c>
      <c r="B15" s="48" t="s">
        <v>50</v>
      </c>
      <c r="C15" s="12" t="s">
        <v>39</v>
      </c>
      <c r="D15" s="20">
        <v>0.23</v>
      </c>
      <c r="E15" s="60">
        <v>12.65</v>
      </c>
      <c r="F15" s="58" t="s">
        <v>34</v>
      </c>
      <c r="G15" s="48"/>
      <c r="H15" s="61">
        <v>0.19</v>
      </c>
      <c r="I15" s="58">
        <v>9.97</v>
      </c>
      <c r="J15" s="48"/>
    </row>
    <row r="16" s="1" customFormat="1" ht="36" customHeight="1" spans="1:10">
      <c r="A16" s="48">
        <v>9</v>
      </c>
      <c r="B16" s="11" t="s">
        <v>51</v>
      </c>
      <c r="C16" s="12" t="s">
        <v>39</v>
      </c>
      <c r="D16" s="20">
        <v>0.45</v>
      </c>
      <c r="E16" s="60">
        <v>24.75</v>
      </c>
      <c r="F16" s="58" t="s">
        <v>34</v>
      </c>
      <c r="G16" s="48"/>
      <c r="H16" s="61">
        <v>0.366</v>
      </c>
      <c r="I16" s="58">
        <v>17.845</v>
      </c>
      <c r="J16" s="48"/>
    </row>
    <row r="17" s="1" customFormat="1" ht="36" customHeight="1" spans="1:10">
      <c r="A17" s="48">
        <v>10</v>
      </c>
      <c r="B17" s="11" t="s">
        <v>52</v>
      </c>
      <c r="C17" s="12" t="s">
        <v>39</v>
      </c>
      <c r="D17" s="20">
        <v>0.45</v>
      </c>
      <c r="E17" s="60">
        <v>24.75</v>
      </c>
      <c r="F17" s="58" t="s">
        <v>34</v>
      </c>
      <c r="G17" s="48"/>
      <c r="H17" s="61">
        <v>0.46</v>
      </c>
      <c r="I17" s="58">
        <v>22.125</v>
      </c>
      <c r="J17" s="48"/>
    </row>
    <row r="18" s="2" customFormat="1" ht="36" customHeight="1" spans="1:10">
      <c r="A18" s="62"/>
      <c r="B18" s="17" t="s">
        <v>53</v>
      </c>
      <c r="C18" s="63"/>
      <c r="D18" s="19">
        <f t="shared" ref="D18:I18" si="2">SUM(D19:D24)</f>
        <v>8.1</v>
      </c>
      <c r="E18" s="19">
        <f t="shared" si="2"/>
        <v>445.5</v>
      </c>
      <c r="F18" s="19"/>
      <c r="G18" s="19"/>
      <c r="H18" s="19">
        <f t="shared" si="2"/>
        <v>6.448</v>
      </c>
      <c r="I18" s="19">
        <f t="shared" si="2"/>
        <v>348.16</v>
      </c>
      <c r="J18" s="9"/>
    </row>
    <row r="19" s="2" customFormat="1" ht="35" customHeight="1" spans="1:10">
      <c r="A19" s="64">
        <v>11</v>
      </c>
      <c r="B19" s="8" t="s">
        <v>54</v>
      </c>
      <c r="C19" s="12" t="s">
        <v>39</v>
      </c>
      <c r="D19" s="11">
        <v>1.8</v>
      </c>
      <c r="E19" s="11">
        <v>99</v>
      </c>
      <c r="F19" s="58" t="s">
        <v>34</v>
      </c>
      <c r="G19" s="65"/>
      <c r="H19" s="61">
        <v>1.656</v>
      </c>
      <c r="I19" s="55">
        <v>85.8</v>
      </c>
      <c r="J19" s="10"/>
    </row>
    <row r="20" s="2" customFormat="1" ht="35" customHeight="1" spans="1:10">
      <c r="A20" s="64">
        <v>12</v>
      </c>
      <c r="B20" s="11" t="s">
        <v>55</v>
      </c>
      <c r="C20" s="12" t="s">
        <v>39</v>
      </c>
      <c r="D20" s="11">
        <v>1</v>
      </c>
      <c r="E20" s="11">
        <v>55</v>
      </c>
      <c r="F20" s="58" t="s">
        <v>34</v>
      </c>
      <c r="G20" s="65"/>
      <c r="H20" s="61">
        <v>0.85</v>
      </c>
      <c r="I20" s="55">
        <v>45.63</v>
      </c>
      <c r="J20" s="10"/>
    </row>
    <row r="21" s="2" customFormat="1" ht="35" customHeight="1" spans="1:10">
      <c r="A21" s="64">
        <v>13</v>
      </c>
      <c r="B21" s="11" t="s">
        <v>56</v>
      </c>
      <c r="C21" s="12" t="s">
        <v>39</v>
      </c>
      <c r="D21" s="11">
        <v>1</v>
      </c>
      <c r="E21" s="11">
        <v>55</v>
      </c>
      <c r="F21" s="58" t="s">
        <v>34</v>
      </c>
      <c r="G21" s="65"/>
      <c r="H21" s="61">
        <v>0.621</v>
      </c>
      <c r="I21" s="55">
        <v>34.29</v>
      </c>
      <c r="J21" s="10"/>
    </row>
    <row r="22" s="2" customFormat="1" ht="35" customHeight="1" spans="1:10">
      <c r="A22" s="64">
        <v>14</v>
      </c>
      <c r="B22" s="11" t="s">
        <v>57</v>
      </c>
      <c r="C22" s="12" t="s">
        <v>39</v>
      </c>
      <c r="D22" s="8">
        <v>0.8</v>
      </c>
      <c r="E22" s="8">
        <v>44</v>
      </c>
      <c r="F22" s="58" t="s">
        <v>34</v>
      </c>
      <c r="G22" s="65"/>
      <c r="H22" s="61">
        <v>0.926</v>
      </c>
      <c r="I22" s="55">
        <v>50.98</v>
      </c>
      <c r="J22" s="10"/>
    </row>
    <row r="23" s="2" customFormat="1" ht="35" customHeight="1" spans="1:10">
      <c r="A23" s="64">
        <v>15</v>
      </c>
      <c r="B23" s="11" t="s">
        <v>58</v>
      </c>
      <c r="C23" s="12" t="s">
        <v>43</v>
      </c>
      <c r="D23" s="8">
        <v>1</v>
      </c>
      <c r="E23" s="8">
        <v>55</v>
      </c>
      <c r="F23" s="58" t="s">
        <v>34</v>
      </c>
      <c r="G23" s="65"/>
      <c r="H23" s="61">
        <v>0.485</v>
      </c>
      <c r="I23" s="55">
        <v>26.53</v>
      </c>
      <c r="J23" s="10"/>
    </row>
    <row r="24" s="2" customFormat="1" ht="35" customHeight="1" spans="1:10">
      <c r="A24" s="64">
        <v>16</v>
      </c>
      <c r="B24" s="11" t="s">
        <v>59</v>
      </c>
      <c r="C24" s="12" t="s">
        <v>39</v>
      </c>
      <c r="D24" s="8">
        <v>2.5</v>
      </c>
      <c r="E24" s="8">
        <v>137.5</v>
      </c>
      <c r="F24" s="58" t="s">
        <v>34</v>
      </c>
      <c r="G24" s="65"/>
      <c r="H24" s="61">
        <v>1.91</v>
      </c>
      <c r="I24" s="55">
        <v>104.93</v>
      </c>
      <c r="J24" s="10"/>
    </row>
    <row r="25" s="2" customFormat="1" ht="35" customHeight="1" spans="1:10">
      <c r="A25" s="64"/>
      <c r="B25" s="13" t="s">
        <v>60</v>
      </c>
      <c r="C25" s="16"/>
      <c r="D25" s="7">
        <f t="shared" ref="D25:I25" si="3">SUM(D26:D29)</f>
        <v>5.25</v>
      </c>
      <c r="E25" s="7">
        <f t="shared" si="3"/>
        <v>288.75</v>
      </c>
      <c r="F25" s="65"/>
      <c r="G25" s="65"/>
      <c r="H25" s="7">
        <f t="shared" si="3"/>
        <v>5.124</v>
      </c>
      <c r="I25" s="7">
        <f t="shared" si="3"/>
        <v>268.09</v>
      </c>
      <c r="J25" s="9"/>
    </row>
    <row r="26" s="2" customFormat="1" ht="35" customHeight="1" spans="1:10">
      <c r="A26" s="64">
        <v>17</v>
      </c>
      <c r="B26" s="11" t="s">
        <v>61</v>
      </c>
      <c r="C26" s="12" t="s">
        <v>39</v>
      </c>
      <c r="D26" s="11">
        <v>0.8</v>
      </c>
      <c r="E26" s="11">
        <v>44</v>
      </c>
      <c r="F26" s="58" t="s">
        <v>34</v>
      </c>
      <c r="G26" s="65"/>
      <c r="H26" s="61">
        <v>0.753</v>
      </c>
      <c r="I26" s="58">
        <v>40.57</v>
      </c>
      <c r="J26" s="9"/>
    </row>
    <row r="27" s="2" customFormat="1" ht="35" customHeight="1" spans="1:10">
      <c r="A27" s="64">
        <v>18</v>
      </c>
      <c r="B27" s="11" t="s">
        <v>62</v>
      </c>
      <c r="C27" s="12" t="s">
        <v>39</v>
      </c>
      <c r="D27" s="11">
        <v>2</v>
      </c>
      <c r="E27" s="11">
        <v>110</v>
      </c>
      <c r="F27" s="58" t="s">
        <v>34</v>
      </c>
      <c r="G27" s="65"/>
      <c r="H27" s="61">
        <v>2.01</v>
      </c>
      <c r="I27" s="58">
        <v>105.9</v>
      </c>
      <c r="J27" s="9"/>
    </row>
    <row r="28" s="2" customFormat="1" ht="35" customHeight="1" spans="1:10">
      <c r="A28" s="64">
        <v>19</v>
      </c>
      <c r="B28" s="11" t="s">
        <v>63</v>
      </c>
      <c r="C28" s="12" t="s">
        <v>39</v>
      </c>
      <c r="D28" s="11">
        <v>0.65</v>
      </c>
      <c r="E28" s="11">
        <v>35.75</v>
      </c>
      <c r="F28" s="58" t="s">
        <v>34</v>
      </c>
      <c r="G28" s="65"/>
      <c r="H28" s="61">
        <v>0.561</v>
      </c>
      <c r="I28" s="58">
        <v>27.38</v>
      </c>
      <c r="J28" s="9"/>
    </row>
    <row r="29" s="2" customFormat="1" ht="35" customHeight="1" spans="1:10">
      <c r="A29" s="64">
        <v>20</v>
      </c>
      <c r="B29" s="11" t="s">
        <v>64</v>
      </c>
      <c r="C29" s="12" t="s">
        <v>39</v>
      </c>
      <c r="D29" s="11">
        <v>1.8</v>
      </c>
      <c r="E29" s="11">
        <v>99</v>
      </c>
      <c r="F29" s="58" t="s">
        <v>34</v>
      </c>
      <c r="G29" s="65"/>
      <c r="H29" s="61">
        <v>1.8</v>
      </c>
      <c r="I29" s="58">
        <v>94.24</v>
      </c>
      <c r="J29" s="9"/>
    </row>
    <row r="30" s="2" customFormat="1" ht="35" customHeight="1" spans="1:10">
      <c r="A30" s="64"/>
      <c r="B30" s="17" t="s">
        <v>65</v>
      </c>
      <c r="C30" s="18"/>
      <c r="D30" s="19">
        <f t="shared" ref="D30:I30" si="4">SUM(D31)</f>
        <v>1.2</v>
      </c>
      <c r="E30" s="19">
        <f t="shared" si="4"/>
        <v>66</v>
      </c>
      <c r="F30" s="19"/>
      <c r="G30" s="19"/>
      <c r="H30" s="19">
        <f t="shared" si="4"/>
        <v>1.157</v>
      </c>
      <c r="I30" s="19">
        <f t="shared" si="4"/>
        <v>62.89</v>
      </c>
      <c r="J30" s="9"/>
    </row>
    <row r="31" s="2" customFormat="1" ht="35" customHeight="1" spans="1:10">
      <c r="A31" s="64">
        <v>21</v>
      </c>
      <c r="B31" s="12" t="s">
        <v>66</v>
      </c>
      <c r="C31" s="12" t="s">
        <v>39</v>
      </c>
      <c r="D31" s="11">
        <v>1.2</v>
      </c>
      <c r="E31" s="11">
        <v>66</v>
      </c>
      <c r="F31" s="10" t="s">
        <v>34</v>
      </c>
      <c r="G31" s="65"/>
      <c r="H31" s="66">
        <v>1.157</v>
      </c>
      <c r="I31" s="54">
        <v>62.89</v>
      </c>
      <c r="J31" s="9"/>
    </row>
    <row r="32" s="2" customFormat="1" ht="35" customHeight="1" spans="1:10">
      <c r="A32" s="64"/>
      <c r="B32" s="13" t="s">
        <v>67</v>
      </c>
      <c r="C32" s="12"/>
      <c r="D32" s="13">
        <f t="shared" ref="D32:I32" si="5">SUM(D33:D37)</f>
        <v>5.61</v>
      </c>
      <c r="E32" s="13">
        <f t="shared" si="5"/>
        <v>309.17</v>
      </c>
      <c r="F32" s="9"/>
      <c r="G32" s="65"/>
      <c r="H32" s="13">
        <f t="shared" si="5"/>
        <v>5.603</v>
      </c>
      <c r="I32" s="13">
        <f t="shared" si="5"/>
        <v>299.38</v>
      </c>
      <c r="J32" s="9"/>
    </row>
    <row r="33" s="2" customFormat="1" ht="35" customHeight="1" spans="1:10">
      <c r="A33" s="64">
        <v>22</v>
      </c>
      <c r="B33" s="16" t="s">
        <v>68</v>
      </c>
      <c r="C33" s="12" t="s">
        <v>39</v>
      </c>
      <c r="D33" s="16">
        <v>0.4</v>
      </c>
      <c r="E33" s="11">
        <v>41</v>
      </c>
      <c r="F33" s="10" t="s">
        <v>34</v>
      </c>
      <c r="G33" s="65"/>
      <c r="H33" s="66">
        <v>0.4</v>
      </c>
      <c r="I33" s="54">
        <v>41.19</v>
      </c>
      <c r="J33" s="9"/>
    </row>
    <row r="34" s="2" customFormat="1" ht="35" customHeight="1" spans="1:10">
      <c r="A34" s="64">
        <v>23</v>
      </c>
      <c r="B34" s="16" t="s">
        <v>69</v>
      </c>
      <c r="C34" s="12" t="s">
        <v>39</v>
      </c>
      <c r="D34" s="16">
        <v>0.47</v>
      </c>
      <c r="E34" s="16">
        <v>24.91</v>
      </c>
      <c r="F34" s="10" t="s">
        <v>34</v>
      </c>
      <c r="G34" s="65"/>
      <c r="H34" s="66">
        <v>0.47</v>
      </c>
      <c r="I34" s="54">
        <v>24.08</v>
      </c>
      <c r="J34" s="9"/>
    </row>
    <row r="35" s="2" customFormat="1" ht="35" customHeight="1" spans="1:10">
      <c r="A35" s="64">
        <v>24</v>
      </c>
      <c r="B35" s="11" t="s">
        <v>70</v>
      </c>
      <c r="C35" s="12" t="s">
        <v>39</v>
      </c>
      <c r="D35" s="11">
        <v>2.5</v>
      </c>
      <c r="E35" s="11">
        <v>137.5</v>
      </c>
      <c r="F35" s="10" t="s">
        <v>34</v>
      </c>
      <c r="G35" s="65"/>
      <c r="H35" s="66">
        <v>2.44</v>
      </c>
      <c r="I35" s="54">
        <v>128.2</v>
      </c>
      <c r="J35" s="9"/>
    </row>
    <row r="36" s="2" customFormat="1" ht="35" customHeight="1" spans="1:10">
      <c r="A36" s="64">
        <v>25</v>
      </c>
      <c r="B36" s="11" t="s">
        <v>71</v>
      </c>
      <c r="C36" s="12" t="s">
        <v>39</v>
      </c>
      <c r="D36" s="11">
        <v>2</v>
      </c>
      <c r="E36" s="11">
        <v>94</v>
      </c>
      <c r="F36" s="10" t="s">
        <v>34</v>
      </c>
      <c r="G36" s="65"/>
      <c r="H36" s="66">
        <v>2.062</v>
      </c>
      <c r="I36" s="54">
        <v>96.6</v>
      </c>
      <c r="J36" s="9"/>
    </row>
    <row r="37" s="2" customFormat="1" ht="35" customHeight="1" spans="1:10">
      <c r="A37" s="64">
        <v>26</v>
      </c>
      <c r="B37" s="11" t="s">
        <v>72</v>
      </c>
      <c r="C37" s="12" t="s">
        <v>73</v>
      </c>
      <c r="D37" s="11">
        <v>0.24</v>
      </c>
      <c r="E37" s="11">
        <v>11.76</v>
      </c>
      <c r="F37" s="10" t="s">
        <v>34</v>
      </c>
      <c r="G37" s="65"/>
      <c r="H37" s="66">
        <v>0.231</v>
      </c>
      <c r="I37" s="54">
        <v>9.31</v>
      </c>
      <c r="J37" s="9"/>
    </row>
    <row r="38" s="2" customFormat="1" ht="35" customHeight="1" spans="1:10">
      <c r="A38" s="64"/>
      <c r="B38" s="13" t="s">
        <v>74</v>
      </c>
      <c r="C38" s="12"/>
      <c r="D38" s="13">
        <f t="shared" ref="D38:H38" si="6">SUM(D39)</f>
        <v>0.8</v>
      </c>
      <c r="E38" s="13">
        <f t="shared" si="6"/>
        <v>42.4</v>
      </c>
      <c r="F38" s="9"/>
      <c r="G38" s="65"/>
      <c r="H38" s="13">
        <f>SUM(H39)</f>
        <v>0.805</v>
      </c>
      <c r="I38" s="13">
        <f>SUM(I39)</f>
        <v>42.35</v>
      </c>
      <c r="J38" s="9"/>
    </row>
    <row r="39" s="2" customFormat="1" ht="35" customHeight="1" spans="1:10">
      <c r="A39" s="64">
        <v>27</v>
      </c>
      <c r="B39" s="16" t="s">
        <v>75</v>
      </c>
      <c r="C39" s="12" t="s">
        <v>39</v>
      </c>
      <c r="D39" s="11">
        <v>0.8</v>
      </c>
      <c r="E39" s="11">
        <v>42.4</v>
      </c>
      <c r="F39" s="10" t="s">
        <v>34</v>
      </c>
      <c r="G39" s="65"/>
      <c r="H39" s="66">
        <v>0.805</v>
      </c>
      <c r="I39" s="54">
        <v>42.35</v>
      </c>
      <c r="J39" s="9"/>
    </row>
    <row r="40" s="2" customFormat="1" ht="35" customHeight="1" spans="1:10">
      <c r="A40" s="64"/>
      <c r="B40" s="6" t="s">
        <v>76</v>
      </c>
      <c r="C40" s="12"/>
      <c r="D40" s="13">
        <f t="shared" ref="D40:I40" si="7">SUM(D41:D44)</f>
        <v>4.25</v>
      </c>
      <c r="E40" s="13">
        <f t="shared" si="7"/>
        <v>227.25</v>
      </c>
      <c r="F40" s="9"/>
      <c r="G40" s="65"/>
      <c r="H40" s="13">
        <f t="shared" si="7"/>
        <v>3.643</v>
      </c>
      <c r="I40" s="13">
        <f t="shared" si="7"/>
        <v>192.12</v>
      </c>
      <c r="J40" s="9"/>
    </row>
    <row r="41" s="2" customFormat="1" ht="35" customHeight="1" spans="1:10">
      <c r="A41" s="64">
        <v>28</v>
      </c>
      <c r="B41" s="10" t="s">
        <v>77</v>
      </c>
      <c r="C41" s="12" t="s">
        <v>39</v>
      </c>
      <c r="D41" s="10">
        <v>2</v>
      </c>
      <c r="E41" s="10">
        <v>110</v>
      </c>
      <c r="F41" s="10" t="s">
        <v>34</v>
      </c>
      <c r="G41" s="65"/>
      <c r="H41" s="66">
        <v>1.818</v>
      </c>
      <c r="I41" s="54">
        <v>94.09</v>
      </c>
      <c r="J41" s="9"/>
    </row>
    <row r="42" s="2" customFormat="1" ht="35" customHeight="1" spans="1:10">
      <c r="A42" s="64">
        <v>29</v>
      </c>
      <c r="B42" s="11" t="s">
        <v>78</v>
      </c>
      <c r="C42" s="12" t="s">
        <v>39</v>
      </c>
      <c r="D42" s="10">
        <v>0.25</v>
      </c>
      <c r="E42" s="10">
        <v>10.25</v>
      </c>
      <c r="F42" s="10" t="s">
        <v>34</v>
      </c>
      <c r="G42" s="65"/>
      <c r="H42" s="66">
        <v>0.271</v>
      </c>
      <c r="I42" s="54">
        <v>11.13</v>
      </c>
      <c r="J42" s="9"/>
    </row>
    <row r="43" s="2" customFormat="1" ht="35" customHeight="1" spans="1:10">
      <c r="A43" s="64">
        <v>30</v>
      </c>
      <c r="B43" s="10" t="s">
        <v>79</v>
      </c>
      <c r="C43" s="12" t="s">
        <v>39</v>
      </c>
      <c r="D43" s="10">
        <v>1.5</v>
      </c>
      <c r="E43" s="10">
        <v>77.5</v>
      </c>
      <c r="F43" s="10" t="s">
        <v>34</v>
      </c>
      <c r="G43" s="65"/>
      <c r="H43" s="66">
        <v>1.05</v>
      </c>
      <c r="I43" s="54">
        <v>56.94</v>
      </c>
      <c r="J43" s="9"/>
    </row>
    <row r="44" s="2" customFormat="1" ht="35" customHeight="1" spans="1:10">
      <c r="A44" s="64">
        <v>31</v>
      </c>
      <c r="B44" s="10" t="s">
        <v>80</v>
      </c>
      <c r="C44" s="12" t="s">
        <v>39</v>
      </c>
      <c r="D44" s="10">
        <v>0.5</v>
      </c>
      <c r="E44" s="10">
        <v>29.5</v>
      </c>
      <c r="F44" s="10" t="s">
        <v>34</v>
      </c>
      <c r="G44" s="65"/>
      <c r="H44" s="66">
        <v>0.504</v>
      </c>
      <c r="I44" s="54">
        <v>29.96</v>
      </c>
      <c r="J44" s="9"/>
    </row>
    <row r="45" s="2" customFormat="1" ht="35" customHeight="1" spans="1:10">
      <c r="A45" s="64"/>
      <c r="B45" s="13" t="s">
        <v>81</v>
      </c>
      <c r="C45" s="12"/>
      <c r="D45" s="13">
        <f t="shared" ref="D45:I45" si="8">SUM(D46)</f>
        <v>5.5</v>
      </c>
      <c r="E45" s="13">
        <f t="shared" si="8"/>
        <v>330</v>
      </c>
      <c r="F45" s="9"/>
      <c r="G45" s="65"/>
      <c r="H45" s="13">
        <f t="shared" si="8"/>
        <v>5.5</v>
      </c>
      <c r="I45" s="13">
        <f t="shared" si="8"/>
        <v>323.78</v>
      </c>
      <c r="J45" s="9"/>
    </row>
    <row r="46" s="2" customFormat="1" ht="35" customHeight="1" spans="1:10">
      <c r="A46" s="64">
        <v>32</v>
      </c>
      <c r="B46" s="37" t="s">
        <v>82</v>
      </c>
      <c r="C46" s="12" t="s">
        <v>39</v>
      </c>
      <c r="D46" s="11">
        <v>5.5</v>
      </c>
      <c r="E46" s="11">
        <v>330</v>
      </c>
      <c r="F46" s="10" t="s">
        <v>34</v>
      </c>
      <c r="G46" s="65"/>
      <c r="H46" s="54">
        <v>5.5</v>
      </c>
      <c r="I46" s="54">
        <v>323.78</v>
      </c>
      <c r="J46" s="9"/>
    </row>
    <row r="47" s="2" customFormat="1" ht="35" customHeight="1" spans="1:10">
      <c r="A47" s="64"/>
      <c r="B47" s="38" t="s">
        <v>83</v>
      </c>
      <c r="C47" s="12"/>
      <c r="D47" s="13">
        <f t="shared" ref="D47:I47" si="9">SUM(D48:D50)</f>
        <v>8.6</v>
      </c>
      <c r="E47" s="13">
        <f t="shared" si="9"/>
        <v>749</v>
      </c>
      <c r="F47" s="9"/>
      <c r="G47" s="65"/>
      <c r="H47" s="13">
        <f t="shared" si="9"/>
        <v>8.184</v>
      </c>
      <c r="I47" s="13">
        <f t="shared" si="9"/>
        <v>748.37</v>
      </c>
      <c r="J47" s="9"/>
    </row>
    <row r="48" s="2" customFormat="1" ht="35" customHeight="1" spans="1:10">
      <c r="A48" s="64">
        <v>33</v>
      </c>
      <c r="B48" s="11" t="s">
        <v>84</v>
      </c>
      <c r="C48" s="12" t="s">
        <v>39</v>
      </c>
      <c r="D48" s="11">
        <v>6</v>
      </c>
      <c r="E48" s="11">
        <v>600</v>
      </c>
      <c r="F48" s="10" t="s">
        <v>34</v>
      </c>
      <c r="G48" s="65"/>
      <c r="H48" s="66">
        <v>5.424</v>
      </c>
      <c r="I48" s="54">
        <v>592.77</v>
      </c>
      <c r="J48" s="9"/>
    </row>
    <row r="49" s="2" customFormat="1" ht="35" customHeight="1" spans="1:10">
      <c r="A49" s="64">
        <v>34</v>
      </c>
      <c r="B49" s="67" t="s">
        <v>85</v>
      </c>
      <c r="C49" s="12" t="s">
        <v>43</v>
      </c>
      <c r="D49" s="11">
        <v>1.6</v>
      </c>
      <c r="E49" s="11">
        <v>94</v>
      </c>
      <c r="F49" s="10" t="s">
        <v>34</v>
      </c>
      <c r="G49" s="65"/>
      <c r="H49" s="66">
        <v>1.6</v>
      </c>
      <c r="I49" s="54">
        <v>93.38</v>
      </c>
      <c r="J49" s="9"/>
    </row>
    <row r="50" s="2" customFormat="1" ht="35" customHeight="1" spans="1:10">
      <c r="A50" s="64">
        <v>35</v>
      </c>
      <c r="B50" s="10" t="s">
        <v>86</v>
      </c>
      <c r="C50" s="12" t="s">
        <v>39</v>
      </c>
      <c r="D50" s="11">
        <v>1</v>
      </c>
      <c r="E50" s="11">
        <v>55</v>
      </c>
      <c r="F50" s="10" t="s">
        <v>34</v>
      </c>
      <c r="G50" s="65"/>
      <c r="H50" s="66">
        <v>1.16</v>
      </c>
      <c r="I50" s="54">
        <v>62.22</v>
      </c>
      <c r="J50" s="9"/>
    </row>
    <row r="51" s="2" customFormat="1" ht="35" customHeight="1" spans="1:10">
      <c r="A51" s="68" t="s">
        <v>18</v>
      </c>
      <c r="B51" s="6" t="s">
        <v>14</v>
      </c>
      <c r="C51" s="16"/>
      <c r="D51" s="6">
        <f t="shared" ref="D51:I51" si="10">SUM(D52,D56,D58,D60)</f>
        <v>28.47</v>
      </c>
      <c r="E51" s="6">
        <f t="shared" si="10"/>
        <v>331.98</v>
      </c>
      <c r="F51" s="6"/>
      <c r="G51" s="6"/>
      <c r="H51" s="6">
        <f t="shared" si="10"/>
        <v>25.613</v>
      </c>
      <c r="I51" s="6">
        <f t="shared" si="10"/>
        <v>294.82</v>
      </c>
      <c r="J51" s="8"/>
    </row>
    <row r="52" s="2" customFormat="1" ht="35" customHeight="1" spans="1:10">
      <c r="A52" s="68"/>
      <c r="B52" s="6" t="s">
        <v>87</v>
      </c>
      <c r="C52" s="16"/>
      <c r="D52" s="6">
        <f t="shared" ref="D52:I52" si="11">SUM(D53:D55)</f>
        <v>5.1</v>
      </c>
      <c r="E52" s="6">
        <f t="shared" si="11"/>
        <v>44.4</v>
      </c>
      <c r="F52" s="6"/>
      <c r="G52" s="6"/>
      <c r="H52" s="6">
        <f t="shared" si="11"/>
        <v>4.43</v>
      </c>
      <c r="I52" s="6">
        <f t="shared" si="11"/>
        <v>40.43</v>
      </c>
      <c r="J52" s="8"/>
    </row>
    <row r="53" s="2" customFormat="1" ht="35" customHeight="1" spans="1:10">
      <c r="A53" s="69">
        <v>1</v>
      </c>
      <c r="B53" s="11" t="s">
        <v>88</v>
      </c>
      <c r="C53" s="12" t="s">
        <v>39</v>
      </c>
      <c r="D53" s="11">
        <v>2</v>
      </c>
      <c r="E53" s="11">
        <v>14</v>
      </c>
      <c r="F53" s="10" t="s">
        <v>34</v>
      </c>
      <c r="G53" s="6"/>
      <c r="H53" s="70">
        <v>1.9</v>
      </c>
      <c r="I53" s="70">
        <v>13.5</v>
      </c>
      <c r="J53" s="8"/>
    </row>
    <row r="54" s="2" customFormat="1" ht="35" customHeight="1" spans="1:10">
      <c r="A54" s="69">
        <v>2</v>
      </c>
      <c r="B54" s="11" t="s">
        <v>89</v>
      </c>
      <c r="C54" s="12" t="s">
        <v>39</v>
      </c>
      <c r="D54" s="11">
        <v>1.1</v>
      </c>
      <c r="E54" s="11">
        <v>15.4</v>
      </c>
      <c r="F54" s="10" t="s">
        <v>34</v>
      </c>
      <c r="G54" s="6"/>
      <c r="H54" s="70">
        <v>1.2</v>
      </c>
      <c r="I54" s="70">
        <v>14.23</v>
      </c>
      <c r="J54" s="8"/>
    </row>
    <row r="55" s="2" customFormat="1" ht="35" customHeight="1" spans="1:10">
      <c r="A55" s="69">
        <v>3</v>
      </c>
      <c r="B55" s="11" t="s">
        <v>90</v>
      </c>
      <c r="C55" s="12" t="s">
        <v>39</v>
      </c>
      <c r="D55" s="11">
        <v>2</v>
      </c>
      <c r="E55" s="11">
        <v>15</v>
      </c>
      <c r="F55" s="10" t="s">
        <v>34</v>
      </c>
      <c r="G55" s="6"/>
      <c r="H55" s="70">
        <v>1.33</v>
      </c>
      <c r="I55" s="70">
        <v>12.7</v>
      </c>
      <c r="J55" s="8"/>
    </row>
    <row r="56" s="2" customFormat="1" ht="35" customHeight="1" spans="1:10">
      <c r="A56" s="69"/>
      <c r="B56" s="13" t="s">
        <v>67</v>
      </c>
      <c r="C56" s="12"/>
      <c r="D56" s="13">
        <f t="shared" ref="D56:I56" si="12">SUM(D57)</f>
        <v>2</v>
      </c>
      <c r="E56" s="13">
        <f t="shared" si="12"/>
        <v>28</v>
      </c>
      <c r="F56" s="9"/>
      <c r="G56" s="6"/>
      <c r="H56" s="13">
        <f t="shared" si="12"/>
        <v>2</v>
      </c>
      <c r="I56" s="13">
        <f t="shared" si="12"/>
        <v>16.74</v>
      </c>
      <c r="J56" s="8"/>
    </row>
    <row r="57" s="2" customFormat="1" ht="35" customHeight="1" spans="1:10">
      <c r="A57" s="69">
        <v>4</v>
      </c>
      <c r="B57" s="11" t="s">
        <v>91</v>
      </c>
      <c r="C57" s="12" t="s">
        <v>39</v>
      </c>
      <c r="D57" s="11">
        <v>2</v>
      </c>
      <c r="E57" s="11">
        <v>28</v>
      </c>
      <c r="F57" s="10" t="s">
        <v>34</v>
      </c>
      <c r="G57" s="6"/>
      <c r="H57" s="70">
        <v>2</v>
      </c>
      <c r="I57" s="70">
        <v>16.74</v>
      </c>
      <c r="J57" s="8"/>
    </row>
    <row r="58" s="2" customFormat="1" ht="35" customHeight="1" spans="1:10">
      <c r="A58" s="69"/>
      <c r="B58" s="13" t="s">
        <v>74</v>
      </c>
      <c r="C58" s="12"/>
      <c r="D58" s="13">
        <f t="shared" ref="D58:I58" si="13">SUM(D59)</f>
        <v>19</v>
      </c>
      <c r="E58" s="13">
        <f t="shared" si="13"/>
        <v>228</v>
      </c>
      <c r="F58" s="9"/>
      <c r="G58" s="6"/>
      <c r="H58" s="13">
        <f t="shared" si="13"/>
        <v>17.19</v>
      </c>
      <c r="I58" s="13">
        <f t="shared" si="13"/>
        <v>211.74</v>
      </c>
      <c r="J58" s="8"/>
    </row>
    <row r="59" s="2" customFormat="1" ht="35" customHeight="1" spans="1:10">
      <c r="A59" s="69">
        <v>5</v>
      </c>
      <c r="B59" s="11" t="s">
        <v>92</v>
      </c>
      <c r="C59" s="12" t="s">
        <v>39</v>
      </c>
      <c r="D59" s="11">
        <v>19</v>
      </c>
      <c r="E59" s="11">
        <v>228</v>
      </c>
      <c r="F59" s="10" t="s">
        <v>34</v>
      </c>
      <c r="G59" s="6"/>
      <c r="H59" s="70">
        <v>17.19</v>
      </c>
      <c r="I59" s="70">
        <v>211.74</v>
      </c>
      <c r="J59" s="8"/>
    </row>
    <row r="60" s="2" customFormat="1" ht="35" customHeight="1" spans="1:10">
      <c r="A60" s="69"/>
      <c r="B60" s="13" t="s">
        <v>60</v>
      </c>
      <c r="C60" s="12"/>
      <c r="D60" s="13">
        <f t="shared" ref="D60:I60" si="14">SUM(D61:D62)</f>
        <v>2.37</v>
      </c>
      <c r="E60" s="13">
        <f t="shared" si="14"/>
        <v>31.58</v>
      </c>
      <c r="F60" s="9"/>
      <c r="G60" s="6"/>
      <c r="H60" s="13">
        <f t="shared" si="14"/>
        <v>1.993</v>
      </c>
      <c r="I60" s="13">
        <f t="shared" si="14"/>
        <v>25.91</v>
      </c>
      <c r="J60" s="8"/>
    </row>
    <row r="61" s="2" customFormat="1" ht="35" customHeight="1" spans="1:10">
      <c r="A61" s="69">
        <v>6</v>
      </c>
      <c r="B61" s="11" t="s">
        <v>93</v>
      </c>
      <c r="C61" s="12" t="s">
        <v>39</v>
      </c>
      <c r="D61" s="12">
        <v>1.57</v>
      </c>
      <c r="E61" s="12">
        <v>21.98</v>
      </c>
      <c r="F61" s="10" t="s">
        <v>34</v>
      </c>
      <c r="G61" s="6"/>
      <c r="H61" s="70">
        <v>1.103</v>
      </c>
      <c r="I61" s="58">
        <v>15.19</v>
      </c>
      <c r="J61" s="8"/>
    </row>
    <row r="62" s="2" customFormat="1" ht="35" customHeight="1" spans="1:10">
      <c r="A62" s="69">
        <v>7</v>
      </c>
      <c r="B62" s="11" t="s">
        <v>94</v>
      </c>
      <c r="C62" s="12" t="s">
        <v>39</v>
      </c>
      <c r="D62" s="12">
        <v>0.8</v>
      </c>
      <c r="E62" s="12">
        <v>9.6</v>
      </c>
      <c r="F62" s="10" t="s">
        <v>34</v>
      </c>
      <c r="G62" s="6"/>
      <c r="H62" s="70">
        <v>0.89</v>
      </c>
      <c r="I62" s="58">
        <v>10.72</v>
      </c>
      <c r="J62" s="8"/>
    </row>
    <row r="63" s="1" customFormat="1" ht="35" customHeight="1" spans="1:10">
      <c r="A63" s="68" t="s">
        <v>21</v>
      </c>
      <c r="B63" s="7" t="s">
        <v>15</v>
      </c>
      <c r="C63" s="24"/>
      <c r="D63" s="13">
        <f t="shared" ref="D63:I63" si="15">SUM(D64,D66,D68,D71,D76,D80,D82,D84,D87)</f>
        <v>16</v>
      </c>
      <c r="E63" s="13">
        <f t="shared" si="15"/>
        <v>346.38</v>
      </c>
      <c r="F63" s="9"/>
      <c r="G63" s="65"/>
      <c r="H63" s="13">
        <f t="shared" si="15"/>
        <v>16</v>
      </c>
      <c r="I63" s="13">
        <f t="shared" si="15"/>
        <v>349.64</v>
      </c>
      <c r="J63" s="24"/>
    </row>
    <row r="64" s="1" customFormat="1" ht="35" customHeight="1" spans="1:10">
      <c r="A64" s="68"/>
      <c r="B64" s="7" t="s">
        <v>37</v>
      </c>
      <c r="C64" s="24"/>
      <c r="D64" s="13">
        <f t="shared" ref="D64:I64" si="16">SUM(D65)</f>
        <v>1</v>
      </c>
      <c r="E64" s="13">
        <f t="shared" si="16"/>
        <v>6</v>
      </c>
      <c r="F64" s="9"/>
      <c r="G64" s="65"/>
      <c r="H64" s="13">
        <f t="shared" si="16"/>
        <v>1</v>
      </c>
      <c r="I64" s="13">
        <f t="shared" si="16"/>
        <v>6.12</v>
      </c>
      <c r="J64" s="24"/>
    </row>
    <row r="65" s="1" customFormat="1" ht="35" customHeight="1" spans="1:10">
      <c r="A65" s="69">
        <v>1</v>
      </c>
      <c r="B65" s="66" t="s">
        <v>95</v>
      </c>
      <c r="C65" s="11" t="s">
        <v>47</v>
      </c>
      <c r="D65" s="11">
        <v>1</v>
      </c>
      <c r="E65" s="73">
        <v>6</v>
      </c>
      <c r="F65" s="10" t="s">
        <v>34</v>
      </c>
      <c r="G65" s="58"/>
      <c r="H65" s="74">
        <v>1</v>
      </c>
      <c r="I65" s="54">
        <v>6.12</v>
      </c>
      <c r="J65" s="24"/>
    </row>
    <row r="66" s="1" customFormat="1" ht="35" customHeight="1" spans="1:10">
      <c r="A66" s="69"/>
      <c r="B66" s="75" t="s">
        <v>60</v>
      </c>
      <c r="C66" s="11"/>
      <c r="D66" s="13">
        <f t="shared" ref="D66:I66" si="17">SUM(D67)</f>
        <v>1</v>
      </c>
      <c r="E66" s="13">
        <f t="shared" si="17"/>
        <v>9.02</v>
      </c>
      <c r="F66" s="10"/>
      <c r="G66" s="58"/>
      <c r="H66" s="13">
        <f t="shared" si="17"/>
        <v>1</v>
      </c>
      <c r="I66" s="13">
        <f t="shared" si="17"/>
        <v>9.02</v>
      </c>
      <c r="J66" s="24"/>
    </row>
    <row r="67" s="1" customFormat="1" ht="55" customHeight="1" spans="1:10">
      <c r="A67" s="69">
        <v>2</v>
      </c>
      <c r="B67" s="11" t="s">
        <v>96</v>
      </c>
      <c r="C67" s="18" t="s">
        <v>97</v>
      </c>
      <c r="D67" s="11">
        <v>1</v>
      </c>
      <c r="E67" s="12">
        <v>9.02</v>
      </c>
      <c r="F67" s="10" t="s">
        <v>34</v>
      </c>
      <c r="G67" s="58"/>
      <c r="H67" s="74">
        <v>1</v>
      </c>
      <c r="I67" s="54">
        <v>9.02</v>
      </c>
      <c r="J67" s="24"/>
    </row>
    <row r="68" s="1" customFormat="1" ht="35" customHeight="1" spans="1:10">
      <c r="A68" s="64"/>
      <c r="B68" s="76" t="s">
        <v>53</v>
      </c>
      <c r="C68" s="12"/>
      <c r="D68" s="13">
        <f t="shared" ref="D68:I68" si="18">SUM(D69:D70)</f>
        <v>2</v>
      </c>
      <c r="E68" s="13">
        <f t="shared" si="18"/>
        <v>15</v>
      </c>
      <c r="F68" s="9"/>
      <c r="G68" s="65"/>
      <c r="H68" s="13">
        <f t="shared" si="18"/>
        <v>2</v>
      </c>
      <c r="I68" s="13">
        <f t="shared" si="18"/>
        <v>14.86</v>
      </c>
      <c r="J68" s="9"/>
    </row>
    <row r="69" s="1" customFormat="1" ht="51" customHeight="1" spans="1:10">
      <c r="A69" s="64">
        <v>3</v>
      </c>
      <c r="B69" s="77" t="s">
        <v>98</v>
      </c>
      <c r="C69" s="12" t="s">
        <v>99</v>
      </c>
      <c r="D69" s="11">
        <v>1</v>
      </c>
      <c r="E69" s="73">
        <v>7</v>
      </c>
      <c r="F69" s="10" t="s">
        <v>34</v>
      </c>
      <c r="G69" s="65"/>
      <c r="H69" s="78">
        <v>1</v>
      </c>
      <c r="I69" s="54">
        <v>6.82</v>
      </c>
      <c r="J69" s="9"/>
    </row>
    <row r="70" s="1" customFormat="1" ht="35" customHeight="1" spans="1:10">
      <c r="A70" s="64">
        <v>4</v>
      </c>
      <c r="B70" s="77" t="s">
        <v>100</v>
      </c>
      <c r="C70" s="12" t="s">
        <v>101</v>
      </c>
      <c r="D70" s="11">
        <v>1</v>
      </c>
      <c r="E70" s="73">
        <v>8</v>
      </c>
      <c r="F70" s="10" t="s">
        <v>34</v>
      </c>
      <c r="G70" s="65"/>
      <c r="H70" s="78">
        <v>1</v>
      </c>
      <c r="I70" s="54">
        <v>8.04</v>
      </c>
      <c r="J70" s="9"/>
    </row>
    <row r="71" s="1" customFormat="1" ht="35" customHeight="1" spans="1:10">
      <c r="A71" s="64"/>
      <c r="B71" s="76" t="s">
        <v>74</v>
      </c>
      <c r="C71" s="12"/>
      <c r="D71" s="13">
        <f t="shared" ref="D71:I71" si="19">SUM(D72:D75)</f>
        <v>4</v>
      </c>
      <c r="E71" s="13">
        <f t="shared" si="19"/>
        <v>39.36</v>
      </c>
      <c r="F71" s="9"/>
      <c r="G71" s="65"/>
      <c r="H71" s="13">
        <f t="shared" si="19"/>
        <v>4</v>
      </c>
      <c r="I71" s="13">
        <f t="shared" si="19"/>
        <v>39.15</v>
      </c>
      <c r="J71" s="9"/>
    </row>
    <row r="72" s="1" customFormat="1" ht="35" customHeight="1" spans="1:10">
      <c r="A72" s="64">
        <v>5</v>
      </c>
      <c r="B72" s="11" t="s">
        <v>102</v>
      </c>
      <c r="C72" s="11" t="s">
        <v>47</v>
      </c>
      <c r="D72" s="11">
        <v>1</v>
      </c>
      <c r="E72" s="73">
        <v>10</v>
      </c>
      <c r="F72" s="10" t="s">
        <v>34</v>
      </c>
      <c r="G72" s="65"/>
      <c r="H72" s="78">
        <v>1</v>
      </c>
      <c r="I72" s="54">
        <v>9.94</v>
      </c>
      <c r="J72" s="9"/>
    </row>
    <row r="73" s="1" customFormat="1" ht="35" customHeight="1" spans="1:10">
      <c r="A73" s="64">
        <v>6</v>
      </c>
      <c r="B73" s="11" t="s">
        <v>103</v>
      </c>
      <c r="C73" s="11" t="s">
        <v>47</v>
      </c>
      <c r="D73" s="11">
        <v>1</v>
      </c>
      <c r="E73" s="73">
        <v>15</v>
      </c>
      <c r="F73" s="10" t="s">
        <v>34</v>
      </c>
      <c r="G73" s="65"/>
      <c r="H73" s="78">
        <v>1</v>
      </c>
      <c r="I73" s="54">
        <v>14.85</v>
      </c>
      <c r="J73" s="9"/>
    </row>
    <row r="74" s="1" customFormat="1" ht="54" customHeight="1" spans="1:10">
      <c r="A74" s="64">
        <v>7</v>
      </c>
      <c r="B74" s="12" t="s">
        <v>104</v>
      </c>
      <c r="C74" s="12" t="s">
        <v>99</v>
      </c>
      <c r="D74" s="11">
        <v>1</v>
      </c>
      <c r="E74" s="12">
        <v>7.68</v>
      </c>
      <c r="F74" s="10" t="s">
        <v>34</v>
      </c>
      <c r="G74" s="65"/>
      <c r="H74" s="78">
        <v>1</v>
      </c>
      <c r="I74" s="54">
        <v>7.68</v>
      </c>
      <c r="J74" s="9"/>
    </row>
    <row r="75" s="1" customFormat="1" ht="51" customHeight="1" spans="1:10">
      <c r="A75" s="64">
        <v>8</v>
      </c>
      <c r="B75" s="12" t="s">
        <v>105</v>
      </c>
      <c r="C75" s="12" t="s">
        <v>99</v>
      </c>
      <c r="D75" s="11">
        <v>1</v>
      </c>
      <c r="E75" s="12">
        <v>6.68</v>
      </c>
      <c r="F75" s="10" t="s">
        <v>34</v>
      </c>
      <c r="G75" s="65"/>
      <c r="H75" s="78">
        <v>1</v>
      </c>
      <c r="I75" s="54">
        <v>6.68</v>
      </c>
      <c r="J75" s="9"/>
    </row>
    <row r="76" s="1" customFormat="1" ht="40" customHeight="1" spans="1:10">
      <c r="A76" s="64"/>
      <c r="B76" s="40" t="s">
        <v>67</v>
      </c>
      <c r="C76" s="12"/>
      <c r="D76" s="13">
        <f t="shared" ref="D76:I76" si="20">SUM(D77:D79)</f>
        <v>3</v>
      </c>
      <c r="E76" s="13">
        <f t="shared" si="20"/>
        <v>60</v>
      </c>
      <c r="F76" s="9"/>
      <c r="G76" s="65"/>
      <c r="H76" s="13">
        <f t="shared" si="20"/>
        <v>3</v>
      </c>
      <c r="I76" s="13">
        <f t="shared" si="20"/>
        <v>62.34</v>
      </c>
      <c r="J76" s="9"/>
    </row>
    <row r="77" s="1" customFormat="1" ht="36" customHeight="1" spans="1:10">
      <c r="A77" s="64">
        <v>9</v>
      </c>
      <c r="B77" s="11" t="s">
        <v>106</v>
      </c>
      <c r="C77" s="12" t="s">
        <v>107</v>
      </c>
      <c r="D77" s="11">
        <v>1</v>
      </c>
      <c r="E77" s="11">
        <v>20</v>
      </c>
      <c r="F77" s="10" t="s">
        <v>34</v>
      </c>
      <c r="G77" s="65"/>
      <c r="H77" s="78">
        <v>1</v>
      </c>
      <c r="I77" s="54">
        <v>35.78</v>
      </c>
      <c r="J77" s="9"/>
    </row>
    <row r="78" s="1" customFormat="1" ht="34" customHeight="1" spans="1:10">
      <c r="A78" s="64">
        <v>10</v>
      </c>
      <c r="B78" s="11" t="s">
        <v>108</v>
      </c>
      <c r="C78" s="12" t="s">
        <v>107</v>
      </c>
      <c r="D78" s="11">
        <v>1</v>
      </c>
      <c r="E78" s="11">
        <v>35</v>
      </c>
      <c r="F78" s="10" t="s">
        <v>34</v>
      </c>
      <c r="G78" s="65"/>
      <c r="H78" s="78">
        <v>1</v>
      </c>
      <c r="I78" s="54">
        <v>19.98</v>
      </c>
      <c r="J78" s="9"/>
    </row>
    <row r="79" s="1" customFormat="1" ht="31" customHeight="1" spans="1:10">
      <c r="A79" s="64">
        <v>11</v>
      </c>
      <c r="B79" s="11" t="s">
        <v>109</v>
      </c>
      <c r="C79" s="12" t="s">
        <v>107</v>
      </c>
      <c r="D79" s="11">
        <v>1</v>
      </c>
      <c r="E79" s="11">
        <v>5</v>
      </c>
      <c r="F79" s="10" t="s">
        <v>34</v>
      </c>
      <c r="G79" s="65"/>
      <c r="H79" s="78">
        <v>1</v>
      </c>
      <c r="I79" s="54">
        <v>6.58</v>
      </c>
      <c r="J79" s="9"/>
    </row>
    <row r="80" s="1" customFormat="1" ht="38" customHeight="1" spans="1:10">
      <c r="A80" s="64"/>
      <c r="B80" s="76" t="s">
        <v>76</v>
      </c>
      <c r="C80" s="12"/>
      <c r="D80" s="13">
        <f t="shared" ref="D80:I80" si="21">SUM(D81)</f>
        <v>1</v>
      </c>
      <c r="E80" s="13">
        <f t="shared" si="21"/>
        <v>97</v>
      </c>
      <c r="F80" s="9"/>
      <c r="G80" s="65"/>
      <c r="H80" s="13">
        <f t="shared" si="21"/>
        <v>1</v>
      </c>
      <c r="I80" s="13">
        <f t="shared" si="21"/>
        <v>96.62</v>
      </c>
      <c r="J80" s="9"/>
    </row>
    <row r="81" s="1" customFormat="1" ht="57" customHeight="1" spans="1:10">
      <c r="A81" s="64">
        <v>12</v>
      </c>
      <c r="B81" s="11" t="s">
        <v>110</v>
      </c>
      <c r="C81" s="11" t="s">
        <v>111</v>
      </c>
      <c r="D81" s="11">
        <v>1</v>
      </c>
      <c r="E81" s="73">
        <v>97</v>
      </c>
      <c r="F81" s="10" t="s">
        <v>34</v>
      </c>
      <c r="G81" s="65"/>
      <c r="H81" s="78">
        <v>1</v>
      </c>
      <c r="I81" s="54">
        <v>96.62</v>
      </c>
      <c r="J81" s="9"/>
    </row>
    <row r="82" s="1" customFormat="1" ht="35" customHeight="1" spans="1:10">
      <c r="A82" s="64"/>
      <c r="B82" s="13" t="s">
        <v>112</v>
      </c>
      <c r="C82" s="11"/>
      <c r="D82" s="13">
        <f t="shared" ref="D82:I82" si="22">SUM(D83)</f>
        <v>1</v>
      </c>
      <c r="E82" s="13">
        <f t="shared" si="22"/>
        <v>15</v>
      </c>
      <c r="F82" s="10"/>
      <c r="G82" s="65"/>
      <c r="H82" s="13">
        <f t="shared" si="22"/>
        <v>1</v>
      </c>
      <c r="I82" s="13">
        <f t="shared" si="22"/>
        <v>15.43</v>
      </c>
      <c r="J82" s="9"/>
    </row>
    <row r="83" s="1" customFormat="1" ht="37" customHeight="1" spans="1:10">
      <c r="A83" s="64">
        <v>13</v>
      </c>
      <c r="B83" s="11" t="s">
        <v>113</v>
      </c>
      <c r="C83" s="11" t="s">
        <v>47</v>
      </c>
      <c r="D83" s="11">
        <v>1</v>
      </c>
      <c r="E83" s="73">
        <v>15</v>
      </c>
      <c r="F83" s="10" t="s">
        <v>34</v>
      </c>
      <c r="G83" s="65"/>
      <c r="H83" s="78">
        <v>1</v>
      </c>
      <c r="I83" s="54">
        <v>15.43</v>
      </c>
      <c r="J83" s="9"/>
    </row>
    <row r="84" s="1" customFormat="1" ht="38" customHeight="1" spans="1:10">
      <c r="A84" s="64"/>
      <c r="B84" s="76" t="s">
        <v>81</v>
      </c>
      <c r="C84" s="12"/>
      <c r="D84" s="13">
        <f t="shared" ref="D84:I84" si="23">SUM(D85:D86)</f>
        <v>2</v>
      </c>
      <c r="E84" s="13">
        <f t="shared" si="23"/>
        <v>30</v>
      </c>
      <c r="F84" s="9"/>
      <c r="G84" s="65"/>
      <c r="H84" s="13">
        <f t="shared" si="23"/>
        <v>2</v>
      </c>
      <c r="I84" s="13">
        <f t="shared" si="23"/>
        <v>29.97</v>
      </c>
      <c r="J84" s="9"/>
    </row>
    <row r="85" s="1" customFormat="1" ht="37" customHeight="1" spans="1:10">
      <c r="A85" s="64">
        <v>14</v>
      </c>
      <c r="B85" s="11" t="s">
        <v>114</v>
      </c>
      <c r="C85" s="11" t="s">
        <v>47</v>
      </c>
      <c r="D85" s="11">
        <v>1</v>
      </c>
      <c r="E85" s="73">
        <v>16</v>
      </c>
      <c r="F85" s="10" t="s">
        <v>34</v>
      </c>
      <c r="G85" s="65"/>
      <c r="H85" s="78">
        <v>1</v>
      </c>
      <c r="I85" s="54">
        <v>16</v>
      </c>
      <c r="J85" s="9"/>
    </row>
    <row r="86" s="1" customFormat="1" ht="35" customHeight="1" spans="1:10">
      <c r="A86" s="64">
        <v>15</v>
      </c>
      <c r="B86" s="11" t="s">
        <v>115</v>
      </c>
      <c r="C86" s="11" t="s">
        <v>47</v>
      </c>
      <c r="D86" s="11">
        <v>1</v>
      </c>
      <c r="E86" s="73">
        <v>14</v>
      </c>
      <c r="F86" s="10" t="s">
        <v>34</v>
      </c>
      <c r="G86" s="65"/>
      <c r="H86" s="78">
        <v>1</v>
      </c>
      <c r="I86" s="54">
        <v>13.97</v>
      </c>
      <c r="J86" s="9"/>
    </row>
    <row r="87" s="1" customFormat="1" ht="36" customHeight="1" spans="1:10">
      <c r="A87" s="64"/>
      <c r="B87" s="13" t="s">
        <v>83</v>
      </c>
      <c r="C87" s="11"/>
      <c r="D87" s="13">
        <f t="shared" ref="D87:I87" si="24">SUM(D88)</f>
        <v>1</v>
      </c>
      <c r="E87" s="13">
        <f t="shared" si="24"/>
        <v>75</v>
      </c>
      <c r="F87" s="9"/>
      <c r="G87" s="65"/>
      <c r="H87" s="13">
        <f t="shared" si="24"/>
        <v>1</v>
      </c>
      <c r="I87" s="13">
        <f t="shared" si="24"/>
        <v>76.13</v>
      </c>
      <c r="J87" s="9"/>
    </row>
    <row r="88" s="1" customFormat="1" ht="39" customHeight="1" spans="1:10">
      <c r="A88" s="64">
        <v>16</v>
      </c>
      <c r="B88" s="11" t="s">
        <v>116</v>
      </c>
      <c r="C88" s="11" t="s">
        <v>47</v>
      </c>
      <c r="D88" s="11">
        <v>1</v>
      </c>
      <c r="E88" s="73">
        <v>75</v>
      </c>
      <c r="F88" s="10" t="s">
        <v>34</v>
      </c>
      <c r="G88" s="65"/>
      <c r="H88" s="78">
        <v>1</v>
      </c>
      <c r="I88" s="54">
        <v>76.13</v>
      </c>
      <c r="J88" s="9"/>
    </row>
    <row r="89" s="1" customFormat="1" ht="37" customHeight="1" spans="1:10">
      <c r="A89" s="68" t="s">
        <v>117</v>
      </c>
      <c r="B89" s="7" t="s">
        <v>16</v>
      </c>
      <c r="C89" s="68"/>
      <c r="D89" s="7">
        <f t="shared" ref="D89:I89" si="25">SUM(D90,D95,D97,D99,D103,D105,D107,D110)</f>
        <v>68</v>
      </c>
      <c r="E89" s="7">
        <f t="shared" si="25"/>
        <v>1758.5</v>
      </c>
      <c r="F89" s="7"/>
      <c r="G89" s="68"/>
      <c r="H89" s="7">
        <f t="shared" si="25"/>
        <v>66.03</v>
      </c>
      <c r="I89" s="7">
        <f t="shared" si="25"/>
        <v>1295.72</v>
      </c>
      <c r="J89" s="7" t="s">
        <v>118</v>
      </c>
    </row>
    <row r="90" s="1" customFormat="1" ht="33" customHeight="1" spans="1:10">
      <c r="A90" s="64"/>
      <c r="B90" s="76" t="s">
        <v>87</v>
      </c>
      <c r="C90" s="12"/>
      <c r="D90" s="13">
        <f t="shared" ref="D90:I90" si="26">SUM(D91:D94)</f>
        <v>8.7</v>
      </c>
      <c r="E90" s="13">
        <f t="shared" si="26"/>
        <v>225.5</v>
      </c>
      <c r="F90" s="9"/>
      <c r="G90" s="65"/>
      <c r="H90" s="13">
        <f t="shared" si="26"/>
        <v>6.79</v>
      </c>
      <c r="I90" s="13">
        <f t="shared" si="26"/>
        <v>173.2</v>
      </c>
      <c r="J90" s="9"/>
    </row>
    <row r="91" s="1" customFormat="1" ht="46" customHeight="1" spans="1:10">
      <c r="A91" s="64">
        <v>1</v>
      </c>
      <c r="B91" s="11" t="s">
        <v>119</v>
      </c>
      <c r="C91" s="11" t="s">
        <v>47</v>
      </c>
      <c r="D91" s="11">
        <v>2</v>
      </c>
      <c r="E91" s="73">
        <v>50</v>
      </c>
      <c r="F91" s="10" t="s">
        <v>34</v>
      </c>
      <c r="G91" s="65"/>
      <c r="H91" s="66">
        <v>1.57</v>
      </c>
      <c r="I91" s="54">
        <v>34.25</v>
      </c>
      <c r="J91" s="9"/>
    </row>
    <row r="92" s="1" customFormat="1" ht="46" customHeight="1" spans="1:10">
      <c r="A92" s="64">
        <v>2</v>
      </c>
      <c r="B92" s="11" t="s">
        <v>120</v>
      </c>
      <c r="C92" s="11" t="s">
        <v>47</v>
      </c>
      <c r="D92" s="11">
        <v>4.7</v>
      </c>
      <c r="E92" s="73">
        <v>117.5</v>
      </c>
      <c r="F92" s="10" t="s">
        <v>34</v>
      </c>
      <c r="G92" s="65"/>
      <c r="H92" s="66">
        <v>3.55</v>
      </c>
      <c r="I92" s="54">
        <v>99.11</v>
      </c>
      <c r="J92" s="9"/>
    </row>
    <row r="93" s="1" customFormat="1" ht="46" customHeight="1" spans="1:10">
      <c r="A93" s="64">
        <v>3</v>
      </c>
      <c r="B93" s="79" t="s">
        <v>121</v>
      </c>
      <c r="C93" s="11" t="s">
        <v>47</v>
      </c>
      <c r="D93" s="11">
        <v>1</v>
      </c>
      <c r="E93" s="73">
        <v>33</v>
      </c>
      <c r="F93" s="10" t="s">
        <v>34</v>
      </c>
      <c r="G93" s="65"/>
      <c r="H93" s="66">
        <v>0.96</v>
      </c>
      <c r="I93" s="54">
        <v>21.67</v>
      </c>
      <c r="J93" s="9"/>
    </row>
    <row r="94" s="1" customFormat="1" ht="46" customHeight="1" spans="1:10">
      <c r="A94" s="64">
        <v>4</v>
      </c>
      <c r="B94" s="80" t="s">
        <v>122</v>
      </c>
      <c r="C94" s="11" t="s">
        <v>47</v>
      </c>
      <c r="D94" s="11">
        <v>1</v>
      </c>
      <c r="E94" s="73">
        <v>25</v>
      </c>
      <c r="F94" s="10" t="s">
        <v>34</v>
      </c>
      <c r="G94" s="65"/>
      <c r="H94" s="66">
        <v>0.71</v>
      </c>
      <c r="I94" s="54">
        <v>18.17</v>
      </c>
      <c r="J94" s="9"/>
    </row>
    <row r="95" s="1" customFormat="1" ht="34" customHeight="1" spans="1:10">
      <c r="A95" s="64"/>
      <c r="B95" s="81" t="s">
        <v>37</v>
      </c>
      <c r="C95" s="11"/>
      <c r="D95" s="13">
        <f t="shared" ref="D95:I95" si="27">SUM(D96)</f>
        <v>5</v>
      </c>
      <c r="E95" s="13">
        <f t="shared" si="27"/>
        <v>125</v>
      </c>
      <c r="F95" s="9"/>
      <c r="G95" s="65"/>
      <c r="H95" s="13">
        <f t="shared" si="27"/>
        <v>5</v>
      </c>
      <c r="I95" s="13">
        <f t="shared" si="27"/>
        <v>97.83</v>
      </c>
      <c r="J95" s="9"/>
    </row>
    <row r="96" s="1" customFormat="1" ht="46" customHeight="1" spans="1:10">
      <c r="A96" s="64">
        <v>5</v>
      </c>
      <c r="B96" s="11" t="s">
        <v>123</v>
      </c>
      <c r="C96" s="11" t="s">
        <v>47</v>
      </c>
      <c r="D96" s="11">
        <v>5</v>
      </c>
      <c r="E96" s="73">
        <v>125</v>
      </c>
      <c r="F96" s="10" t="s">
        <v>34</v>
      </c>
      <c r="G96" s="65"/>
      <c r="H96" s="82">
        <v>5</v>
      </c>
      <c r="I96" s="54">
        <v>97.83</v>
      </c>
      <c r="J96" s="9"/>
    </row>
    <row r="97" s="1" customFormat="1" ht="33" customHeight="1" spans="1:10">
      <c r="A97" s="64"/>
      <c r="B97" s="76" t="s">
        <v>53</v>
      </c>
      <c r="C97" s="12"/>
      <c r="D97" s="13">
        <f t="shared" ref="D97:I97" si="28">SUM(D98)</f>
        <v>12</v>
      </c>
      <c r="E97" s="13">
        <f t="shared" si="28"/>
        <v>300</v>
      </c>
      <c r="F97" s="9"/>
      <c r="G97" s="65"/>
      <c r="H97" s="13">
        <f t="shared" si="28"/>
        <v>12</v>
      </c>
      <c r="I97" s="13">
        <f t="shared" si="28"/>
        <v>229.97</v>
      </c>
      <c r="J97" s="9"/>
    </row>
    <row r="98" s="1" customFormat="1" ht="46" customHeight="1" spans="1:10">
      <c r="A98" s="64">
        <v>6</v>
      </c>
      <c r="B98" s="11" t="s">
        <v>124</v>
      </c>
      <c r="C98" s="12" t="s">
        <v>39</v>
      </c>
      <c r="D98" s="11">
        <v>12</v>
      </c>
      <c r="E98" s="73">
        <v>300</v>
      </c>
      <c r="F98" s="10" t="s">
        <v>34</v>
      </c>
      <c r="G98" s="65"/>
      <c r="H98" s="78">
        <v>12</v>
      </c>
      <c r="I98" s="54">
        <v>229.97</v>
      </c>
      <c r="J98" s="9"/>
    </row>
    <row r="99" s="1" customFormat="1" ht="34" customHeight="1" spans="1:10">
      <c r="A99" s="64"/>
      <c r="B99" s="13" t="s">
        <v>67</v>
      </c>
      <c r="C99" s="12"/>
      <c r="D99" s="13">
        <f t="shared" ref="D99:I99" si="29">SUM(D100:D102)</f>
        <v>11.2</v>
      </c>
      <c r="E99" s="13">
        <f t="shared" si="29"/>
        <v>280</v>
      </c>
      <c r="F99" s="9"/>
      <c r="G99" s="65"/>
      <c r="H99" s="13">
        <f t="shared" si="29"/>
        <v>11.2</v>
      </c>
      <c r="I99" s="13">
        <f t="shared" si="29"/>
        <v>195.95</v>
      </c>
      <c r="J99" s="9"/>
    </row>
    <row r="100" s="1" customFormat="1" ht="42" customHeight="1" spans="1:10">
      <c r="A100" s="64">
        <v>7</v>
      </c>
      <c r="B100" s="11" t="s">
        <v>125</v>
      </c>
      <c r="C100" s="12" t="s">
        <v>39</v>
      </c>
      <c r="D100" s="11">
        <v>5.5</v>
      </c>
      <c r="E100" s="11">
        <v>137.5</v>
      </c>
      <c r="F100" s="10" t="s">
        <v>34</v>
      </c>
      <c r="G100" s="65"/>
      <c r="H100" s="66">
        <v>5.5</v>
      </c>
      <c r="I100" s="54">
        <v>111.98</v>
      </c>
      <c r="J100" s="9"/>
    </row>
    <row r="101" s="1" customFormat="1" ht="40" customHeight="1" spans="1:10">
      <c r="A101" s="64">
        <v>8</v>
      </c>
      <c r="B101" s="11" t="s">
        <v>126</v>
      </c>
      <c r="C101" s="12" t="s">
        <v>39</v>
      </c>
      <c r="D101" s="11">
        <v>4.7</v>
      </c>
      <c r="E101" s="11">
        <v>117.5</v>
      </c>
      <c r="F101" s="10" t="s">
        <v>34</v>
      </c>
      <c r="G101" s="65"/>
      <c r="H101" s="66">
        <v>4.7</v>
      </c>
      <c r="I101" s="54">
        <v>58.35</v>
      </c>
      <c r="J101" s="9"/>
    </row>
    <row r="102" s="1" customFormat="1" ht="38" customHeight="1" spans="1:10">
      <c r="A102" s="64">
        <v>9</v>
      </c>
      <c r="B102" s="11" t="s">
        <v>127</v>
      </c>
      <c r="C102" s="12" t="s">
        <v>39</v>
      </c>
      <c r="D102" s="11">
        <v>1</v>
      </c>
      <c r="E102" s="11">
        <v>25</v>
      </c>
      <c r="F102" s="10" t="s">
        <v>34</v>
      </c>
      <c r="G102" s="65"/>
      <c r="H102" s="66">
        <v>1</v>
      </c>
      <c r="I102" s="54">
        <v>25.62</v>
      </c>
      <c r="J102" s="9"/>
    </row>
    <row r="103" s="1" customFormat="1" ht="37" customHeight="1" spans="1:10">
      <c r="A103" s="64"/>
      <c r="B103" s="76" t="s">
        <v>60</v>
      </c>
      <c r="C103" s="12"/>
      <c r="D103" s="13">
        <f t="shared" ref="D103:I103" si="30">SUM(D104)</f>
        <v>0.2</v>
      </c>
      <c r="E103" s="13">
        <f t="shared" si="30"/>
        <v>5</v>
      </c>
      <c r="F103" s="9"/>
      <c r="G103" s="65"/>
      <c r="H103" s="13">
        <f t="shared" si="30"/>
        <v>0.2</v>
      </c>
      <c r="I103" s="13">
        <f t="shared" si="30"/>
        <v>4</v>
      </c>
      <c r="J103" s="9"/>
    </row>
    <row r="104" s="1" customFormat="1" ht="46" customHeight="1" spans="1:10">
      <c r="A104" s="64">
        <v>10</v>
      </c>
      <c r="B104" s="11" t="s">
        <v>128</v>
      </c>
      <c r="C104" s="12" t="s">
        <v>39</v>
      </c>
      <c r="D104" s="11">
        <v>0.2</v>
      </c>
      <c r="E104" s="73">
        <v>5</v>
      </c>
      <c r="F104" s="10" t="s">
        <v>34</v>
      </c>
      <c r="G104" s="65"/>
      <c r="H104" s="83">
        <v>0.2</v>
      </c>
      <c r="I104" s="54">
        <v>4</v>
      </c>
      <c r="J104" s="9"/>
    </row>
    <row r="105" s="1" customFormat="1" ht="31" customHeight="1" spans="1:10">
      <c r="A105" s="64"/>
      <c r="B105" s="76" t="s">
        <v>76</v>
      </c>
      <c r="C105" s="12"/>
      <c r="D105" s="13">
        <f t="shared" ref="D105:I105" si="31">SUM(D106)</f>
        <v>3</v>
      </c>
      <c r="E105" s="13">
        <f t="shared" si="31"/>
        <v>75</v>
      </c>
      <c r="F105" s="9"/>
      <c r="G105" s="65"/>
      <c r="H105" s="13">
        <f t="shared" si="31"/>
        <v>3</v>
      </c>
      <c r="I105" s="13">
        <f t="shared" si="31"/>
        <v>38.62</v>
      </c>
      <c r="J105" s="9"/>
    </row>
    <row r="106" s="1" customFormat="1" ht="39" customHeight="1" spans="1:10">
      <c r="A106" s="64">
        <v>11</v>
      </c>
      <c r="B106" s="11" t="s">
        <v>129</v>
      </c>
      <c r="C106" s="12" t="s">
        <v>39</v>
      </c>
      <c r="D106" s="11">
        <v>3</v>
      </c>
      <c r="E106" s="73">
        <v>75</v>
      </c>
      <c r="F106" s="10" t="s">
        <v>34</v>
      </c>
      <c r="G106" s="65"/>
      <c r="H106" s="78">
        <v>3</v>
      </c>
      <c r="I106" s="54">
        <v>38.62</v>
      </c>
      <c r="J106" s="9"/>
    </row>
    <row r="107" s="1" customFormat="1" ht="31" customHeight="1" spans="1:10">
      <c r="A107" s="64"/>
      <c r="B107" s="76" t="s">
        <v>112</v>
      </c>
      <c r="C107" s="12"/>
      <c r="D107" s="13">
        <f t="shared" ref="D107:I107" si="32">SUM(D108:D109)</f>
        <v>17.3</v>
      </c>
      <c r="E107" s="13">
        <f t="shared" si="32"/>
        <v>432.5</v>
      </c>
      <c r="F107" s="10"/>
      <c r="G107" s="65"/>
      <c r="H107" s="13">
        <f t="shared" si="32"/>
        <v>17.24</v>
      </c>
      <c r="I107" s="13">
        <f t="shared" si="32"/>
        <v>336.07</v>
      </c>
      <c r="J107" s="9"/>
    </row>
    <row r="108" s="1" customFormat="1" ht="36" customHeight="1" spans="1:10">
      <c r="A108" s="64">
        <v>12</v>
      </c>
      <c r="B108" s="11" t="s">
        <v>130</v>
      </c>
      <c r="C108" s="12" t="s">
        <v>39</v>
      </c>
      <c r="D108" s="11">
        <v>9.4</v>
      </c>
      <c r="E108" s="11">
        <v>235</v>
      </c>
      <c r="F108" s="10" t="s">
        <v>34</v>
      </c>
      <c r="G108" s="65"/>
      <c r="H108" s="82">
        <v>9.4</v>
      </c>
      <c r="I108" s="54">
        <v>189.56</v>
      </c>
      <c r="J108" s="9"/>
    </row>
    <row r="109" s="1" customFormat="1" ht="31" customHeight="1" spans="1:10">
      <c r="A109" s="64">
        <v>13</v>
      </c>
      <c r="B109" s="11" t="s">
        <v>131</v>
      </c>
      <c r="C109" s="12" t="s">
        <v>39</v>
      </c>
      <c r="D109" s="11">
        <v>7.9</v>
      </c>
      <c r="E109" s="11">
        <v>197.5</v>
      </c>
      <c r="F109" s="10" t="s">
        <v>34</v>
      </c>
      <c r="G109" s="65"/>
      <c r="H109" s="82">
        <v>7.84</v>
      </c>
      <c r="I109" s="54">
        <v>146.51</v>
      </c>
      <c r="J109" s="9"/>
    </row>
    <row r="110" s="1" customFormat="1" ht="31" customHeight="1" spans="1:10">
      <c r="A110" s="64"/>
      <c r="B110" s="76" t="s">
        <v>81</v>
      </c>
      <c r="C110" s="12"/>
      <c r="D110" s="13">
        <f t="shared" ref="D110:I110" si="33">SUM(D111:D113)</f>
        <v>10.6</v>
      </c>
      <c r="E110" s="13">
        <f t="shared" si="33"/>
        <v>315.5</v>
      </c>
      <c r="F110" s="10"/>
      <c r="G110" s="65"/>
      <c r="H110" s="13">
        <f t="shared" si="33"/>
        <v>10.6</v>
      </c>
      <c r="I110" s="13">
        <f t="shared" si="33"/>
        <v>220.08</v>
      </c>
      <c r="J110" s="9"/>
    </row>
    <row r="111" s="1" customFormat="1" ht="36" customHeight="1" spans="1:10">
      <c r="A111" s="64">
        <v>14</v>
      </c>
      <c r="B111" s="37" t="s">
        <v>132</v>
      </c>
      <c r="C111" s="12" t="s">
        <v>39</v>
      </c>
      <c r="D111" s="11">
        <v>5.5</v>
      </c>
      <c r="E111" s="11">
        <v>165</v>
      </c>
      <c r="F111" s="10" t="s">
        <v>34</v>
      </c>
      <c r="G111" s="65"/>
      <c r="H111" s="66">
        <v>5.5</v>
      </c>
      <c r="I111" s="54">
        <v>122.07</v>
      </c>
      <c r="J111" s="9"/>
    </row>
    <row r="112" s="1" customFormat="1" ht="37" customHeight="1" spans="1:10">
      <c r="A112" s="64">
        <v>15</v>
      </c>
      <c r="B112" s="12" t="s">
        <v>133</v>
      </c>
      <c r="C112" s="12" t="s">
        <v>39</v>
      </c>
      <c r="D112" s="11">
        <v>4.6</v>
      </c>
      <c r="E112" s="12">
        <v>138</v>
      </c>
      <c r="F112" s="10" t="s">
        <v>34</v>
      </c>
      <c r="G112" s="65"/>
      <c r="H112" s="66">
        <v>4.6</v>
      </c>
      <c r="I112" s="54">
        <v>87.42</v>
      </c>
      <c r="J112" s="9"/>
    </row>
    <row r="113" s="1" customFormat="1" ht="35" customHeight="1" spans="1:10">
      <c r="A113" s="64">
        <v>16</v>
      </c>
      <c r="B113" s="12" t="s">
        <v>134</v>
      </c>
      <c r="C113" s="12" t="s">
        <v>39</v>
      </c>
      <c r="D113" s="11">
        <v>0.5</v>
      </c>
      <c r="E113" s="12">
        <v>12.5</v>
      </c>
      <c r="F113" s="10" t="s">
        <v>34</v>
      </c>
      <c r="G113" s="65"/>
      <c r="H113" s="66">
        <v>0.5</v>
      </c>
      <c r="I113" s="54">
        <v>10.59</v>
      </c>
      <c r="J113" s="9"/>
    </row>
    <row r="114" s="1" customFormat="1" ht="33" customHeight="1" spans="1:10">
      <c r="A114" s="62" t="s">
        <v>135</v>
      </c>
      <c r="B114" s="13" t="s">
        <v>17</v>
      </c>
      <c r="C114" s="63"/>
      <c r="D114" s="19"/>
      <c r="E114" s="19">
        <f>SUM(E115,E120,E122,E124)</f>
        <v>811</v>
      </c>
      <c r="F114" s="19"/>
      <c r="G114" s="19"/>
      <c r="H114" s="84"/>
      <c r="I114" s="19">
        <f>SUM(I115,I120,I122,I124)</f>
        <v>772.75</v>
      </c>
      <c r="J114" s="9"/>
    </row>
    <row r="115" s="1" customFormat="1" ht="35" customHeight="1" spans="1:10">
      <c r="A115" s="62"/>
      <c r="B115" s="13" t="s">
        <v>87</v>
      </c>
      <c r="C115" s="63"/>
      <c r="D115" s="19"/>
      <c r="E115" s="19">
        <f>SUM(E116:E119)</f>
        <v>290</v>
      </c>
      <c r="F115" s="19"/>
      <c r="G115" s="19"/>
      <c r="H115" s="84"/>
      <c r="I115" s="19">
        <f>SUM(I116:I119)</f>
        <v>271.77</v>
      </c>
      <c r="J115" s="9"/>
    </row>
    <row r="116" s="1" customFormat="1" ht="43" customHeight="1" spans="1:10">
      <c r="A116" s="11">
        <v>1</v>
      </c>
      <c r="B116" s="85" t="s">
        <v>136</v>
      </c>
      <c r="C116" s="12" t="s">
        <v>137</v>
      </c>
      <c r="D116" s="11" t="s">
        <v>138</v>
      </c>
      <c r="E116" s="10">
        <v>165</v>
      </c>
      <c r="F116" s="15" t="s">
        <v>34</v>
      </c>
      <c r="G116" s="65"/>
      <c r="H116" s="11" t="s">
        <v>138</v>
      </c>
      <c r="I116" s="55">
        <v>150.09</v>
      </c>
      <c r="J116" s="9"/>
    </row>
    <row r="117" s="1" customFormat="1" ht="37" customHeight="1" spans="1:10">
      <c r="A117" s="11">
        <v>2</v>
      </c>
      <c r="B117" s="11" t="s">
        <v>139</v>
      </c>
      <c r="C117" s="12" t="s">
        <v>137</v>
      </c>
      <c r="D117" s="11" t="s">
        <v>140</v>
      </c>
      <c r="E117" s="10">
        <v>10</v>
      </c>
      <c r="F117" s="15" t="s">
        <v>34</v>
      </c>
      <c r="G117" s="65"/>
      <c r="H117" s="11" t="s">
        <v>140</v>
      </c>
      <c r="I117" s="55">
        <v>9.55</v>
      </c>
      <c r="J117" s="9"/>
    </row>
    <row r="118" s="1" customFormat="1" ht="82" customHeight="1" spans="1:10">
      <c r="A118" s="11">
        <v>3</v>
      </c>
      <c r="B118" s="16" t="s">
        <v>141</v>
      </c>
      <c r="C118" s="12" t="s">
        <v>137</v>
      </c>
      <c r="D118" s="11" t="s">
        <v>142</v>
      </c>
      <c r="E118" s="10">
        <v>55</v>
      </c>
      <c r="F118" s="15" t="s">
        <v>34</v>
      </c>
      <c r="G118" s="65"/>
      <c r="H118" s="11" t="s">
        <v>142</v>
      </c>
      <c r="I118" s="55">
        <v>55.27</v>
      </c>
      <c r="J118" s="9"/>
    </row>
    <row r="119" s="1" customFormat="1" ht="67" customHeight="1" spans="1:10">
      <c r="A119" s="11">
        <v>4</v>
      </c>
      <c r="B119" s="16" t="s">
        <v>143</v>
      </c>
      <c r="C119" s="12" t="s">
        <v>137</v>
      </c>
      <c r="D119" s="11" t="s">
        <v>144</v>
      </c>
      <c r="E119" s="10">
        <v>60</v>
      </c>
      <c r="F119" s="15" t="s">
        <v>34</v>
      </c>
      <c r="G119" s="65"/>
      <c r="H119" s="11" t="s">
        <v>144</v>
      </c>
      <c r="I119" s="55">
        <v>56.86</v>
      </c>
      <c r="J119" s="9"/>
    </row>
    <row r="120" s="1" customFormat="1" ht="38" customHeight="1" spans="1:10">
      <c r="A120" s="11"/>
      <c r="B120" s="6" t="s">
        <v>67</v>
      </c>
      <c r="C120" s="18"/>
      <c r="D120" s="48"/>
      <c r="E120" s="9">
        <f>SUM(E121)</f>
        <v>75</v>
      </c>
      <c r="F120" s="14"/>
      <c r="G120" s="65"/>
      <c r="H120" s="86"/>
      <c r="I120" s="9">
        <f>SUM(I121)</f>
        <v>75.11</v>
      </c>
      <c r="J120" s="9"/>
    </row>
    <row r="121" s="1" customFormat="1" ht="54" customHeight="1" spans="1:10">
      <c r="A121" s="11">
        <v>5</v>
      </c>
      <c r="B121" s="16" t="s">
        <v>145</v>
      </c>
      <c r="C121" s="12" t="s">
        <v>137</v>
      </c>
      <c r="D121" s="11" t="s">
        <v>146</v>
      </c>
      <c r="E121" s="10">
        <v>75</v>
      </c>
      <c r="F121" s="15" t="s">
        <v>34</v>
      </c>
      <c r="G121" s="65"/>
      <c r="H121" s="11" t="s">
        <v>146</v>
      </c>
      <c r="I121" s="55">
        <v>75.11</v>
      </c>
      <c r="J121" s="9"/>
    </row>
    <row r="122" s="1" customFormat="1" ht="39" customHeight="1" spans="1:10">
      <c r="A122" s="11"/>
      <c r="B122" s="13" t="s">
        <v>60</v>
      </c>
      <c r="C122" s="18"/>
      <c r="D122" s="48"/>
      <c r="E122" s="9">
        <f>SUM(E123)</f>
        <v>170</v>
      </c>
      <c r="F122" s="15"/>
      <c r="G122" s="65"/>
      <c r="H122" s="54"/>
      <c r="I122" s="9">
        <f>SUM(I123)</f>
        <v>165.66</v>
      </c>
      <c r="J122" s="9"/>
    </row>
    <row r="123" s="1" customFormat="1" ht="61" customHeight="1" spans="1:10">
      <c r="A123" s="11">
        <v>6</v>
      </c>
      <c r="B123" s="11" t="s">
        <v>147</v>
      </c>
      <c r="C123" s="12" t="s">
        <v>137</v>
      </c>
      <c r="D123" s="87" t="s">
        <v>148</v>
      </c>
      <c r="E123" s="10">
        <v>170</v>
      </c>
      <c r="F123" s="15" t="s">
        <v>34</v>
      </c>
      <c r="G123" s="65"/>
      <c r="H123" s="54" t="s">
        <v>149</v>
      </c>
      <c r="I123" s="55">
        <v>165.66</v>
      </c>
      <c r="J123" s="9"/>
    </row>
    <row r="124" s="1" customFormat="1" ht="36" customHeight="1" spans="1:10">
      <c r="A124" s="11"/>
      <c r="B124" s="13" t="s">
        <v>65</v>
      </c>
      <c r="C124" s="18"/>
      <c r="D124" s="48"/>
      <c r="E124" s="9">
        <f>SUM(E125:E126)</f>
        <v>276</v>
      </c>
      <c r="F124" s="15"/>
      <c r="G124" s="65"/>
      <c r="H124" s="88"/>
      <c r="I124" s="9">
        <f>SUM(I125:I126)</f>
        <v>260.21</v>
      </c>
      <c r="J124" s="9"/>
    </row>
    <row r="125" s="1" customFormat="1" ht="39" customHeight="1" spans="1:10">
      <c r="A125" s="11">
        <v>7</v>
      </c>
      <c r="B125" s="11" t="s">
        <v>150</v>
      </c>
      <c r="C125" s="12" t="s">
        <v>137</v>
      </c>
      <c r="D125" s="11" t="s">
        <v>151</v>
      </c>
      <c r="E125" s="10">
        <v>36</v>
      </c>
      <c r="F125" s="15" t="s">
        <v>34</v>
      </c>
      <c r="G125" s="65"/>
      <c r="H125" s="88" t="s">
        <v>152</v>
      </c>
      <c r="I125" s="55">
        <v>32.82</v>
      </c>
      <c r="J125" s="9"/>
    </row>
    <row r="126" s="1" customFormat="1" ht="48" customHeight="1" spans="1:10">
      <c r="A126" s="11">
        <v>8</v>
      </c>
      <c r="B126" s="11" t="s">
        <v>153</v>
      </c>
      <c r="C126" s="12" t="s">
        <v>137</v>
      </c>
      <c r="D126" s="11" t="s">
        <v>154</v>
      </c>
      <c r="E126" s="10">
        <v>240</v>
      </c>
      <c r="F126" s="15" t="s">
        <v>34</v>
      </c>
      <c r="G126" s="65"/>
      <c r="H126" s="88" t="s">
        <v>155</v>
      </c>
      <c r="I126" s="55">
        <v>227.39</v>
      </c>
      <c r="J126" s="9"/>
    </row>
  </sheetData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055555555556" right="0.393055555555556" top="0.786805555555556" bottom="0.786805555555556" header="0.5" footer="0.5"/>
  <pageSetup paperSize="11" scale="6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44"/>
  <sheetViews>
    <sheetView zoomScale="115" zoomScaleNormal="115" topLeftCell="A10" workbookViewId="0">
      <selection activeCell="H7" sqref="H7"/>
    </sheetView>
  </sheetViews>
  <sheetFormatPr defaultColWidth="9" defaultRowHeight="15.6"/>
  <cols>
    <col min="1" max="1" width="6.24074074074074" style="1" customWidth="1"/>
    <col min="2" max="2" width="22.8518518518519" style="1" customWidth="1"/>
    <col min="3" max="3" width="13.8055555555556" style="1" customWidth="1"/>
    <col min="4" max="4" width="17.6111111111111" style="1" customWidth="1"/>
    <col min="5" max="5" width="16.5" style="3" customWidth="1"/>
    <col min="6" max="6" width="8.08333333333333" style="1" customWidth="1"/>
    <col min="7" max="7" width="8.87962962962963" style="1" customWidth="1"/>
    <col min="8" max="8" width="17.1296296296296" style="1" customWidth="1"/>
    <col min="9" max="9" width="13" style="25" customWidth="1"/>
    <col min="10" max="10" width="12.5462962962963" style="1" customWidth="1"/>
    <col min="11" max="16379" width="9" style="1"/>
    <col min="16380" max="16384" width="9" style="4"/>
  </cols>
  <sheetData>
    <row r="1" s="1" customFormat="1" ht="19" customHeight="1" spans="1:16380">
      <c r="A1" s="2" t="s">
        <v>156</v>
      </c>
      <c r="E1" s="3"/>
      <c r="I1" s="25"/>
      <c r="XEZ1" s="4"/>
    </row>
    <row r="2" s="1" customFormat="1" ht="46" customHeight="1" spans="1:10">
      <c r="A2" s="5" t="s">
        <v>157</v>
      </c>
      <c r="B2" s="5"/>
      <c r="C2" s="5"/>
      <c r="D2" s="5"/>
      <c r="E2" s="5"/>
      <c r="F2" s="5"/>
      <c r="G2" s="5"/>
      <c r="H2" s="5"/>
      <c r="I2" s="51"/>
      <c r="J2" s="5"/>
    </row>
    <row r="3" s="2" customFormat="1" ht="23.25" customHeight="1" spans="1:10">
      <c r="A3" s="6" t="s">
        <v>2</v>
      </c>
      <c r="B3" s="7" t="s">
        <v>3</v>
      </c>
      <c r="C3" s="7" t="s">
        <v>28</v>
      </c>
      <c r="D3" s="6" t="s">
        <v>158</v>
      </c>
      <c r="E3" s="6" t="s">
        <v>30</v>
      </c>
      <c r="F3" s="7" t="s">
        <v>31</v>
      </c>
      <c r="G3" s="7"/>
      <c r="H3" s="6" t="s">
        <v>159</v>
      </c>
      <c r="I3" s="52" t="s">
        <v>160</v>
      </c>
      <c r="J3" s="7" t="s">
        <v>9</v>
      </c>
    </row>
    <row r="4" s="2" customFormat="1" ht="21" customHeight="1" spans="1:10">
      <c r="A4" s="6"/>
      <c r="B4" s="7"/>
      <c r="C4" s="7"/>
      <c r="D4" s="6"/>
      <c r="E4" s="6"/>
      <c r="F4" s="7" t="s">
        <v>34</v>
      </c>
      <c r="G4" s="7" t="s">
        <v>35</v>
      </c>
      <c r="H4" s="6"/>
      <c r="I4" s="52"/>
      <c r="J4" s="7"/>
    </row>
    <row r="5" s="2" customFormat="1" ht="35" customHeight="1" spans="1:10">
      <c r="A5" s="7"/>
      <c r="B5" s="7" t="s">
        <v>36</v>
      </c>
      <c r="C5" s="8"/>
      <c r="D5" s="7">
        <f t="shared" ref="D5:I5" si="0">SUM(D6)</f>
        <v>27</v>
      </c>
      <c r="E5" s="7">
        <f t="shared" si="0"/>
        <v>513.9</v>
      </c>
      <c r="F5" s="26"/>
      <c r="G5" s="26"/>
      <c r="H5" s="7">
        <f t="shared" si="0"/>
        <v>27</v>
      </c>
      <c r="I5" s="7">
        <f t="shared" si="0"/>
        <v>363.51</v>
      </c>
      <c r="J5" s="8"/>
    </row>
    <row r="6" s="2" customFormat="1" ht="35" customHeight="1" spans="1:10">
      <c r="A6" s="8" t="s">
        <v>11</v>
      </c>
      <c r="B6" s="27" t="s">
        <v>20</v>
      </c>
      <c r="C6" s="28"/>
      <c r="D6" s="27">
        <f t="shared" ref="D6:I6" si="1">SUM(D7,D16,D18,D20,D24,D28,D31,D35,D37,D39,D41)</f>
        <v>27</v>
      </c>
      <c r="E6" s="27">
        <f t="shared" si="1"/>
        <v>513.9</v>
      </c>
      <c r="F6" s="27"/>
      <c r="G6" s="27"/>
      <c r="H6" s="27">
        <f t="shared" si="1"/>
        <v>27</v>
      </c>
      <c r="I6" s="27">
        <f t="shared" si="1"/>
        <v>363.51</v>
      </c>
      <c r="J6" s="7" t="s">
        <v>161</v>
      </c>
    </row>
    <row r="7" s="2" customFormat="1" ht="35" customHeight="1" spans="1:10">
      <c r="A7" s="8"/>
      <c r="B7" s="27" t="s">
        <v>87</v>
      </c>
      <c r="C7" s="28"/>
      <c r="D7" s="29">
        <f t="shared" ref="D7:I7" si="2">SUM(D8:D15)</f>
        <v>8</v>
      </c>
      <c r="E7" s="27">
        <f t="shared" si="2"/>
        <v>74.8</v>
      </c>
      <c r="F7" s="27"/>
      <c r="G7" s="27"/>
      <c r="H7" s="29">
        <f t="shared" si="2"/>
        <v>8</v>
      </c>
      <c r="I7" s="27">
        <f t="shared" si="2"/>
        <v>68.47</v>
      </c>
      <c r="J7" s="8"/>
    </row>
    <row r="8" s="2" customFormat="1" ht="39" customHeight="1" spans="1:10">
      <c r="A8" s="8">
        <v>1</v>
      </c>
      <c r="B8" s="16" t="s">
        <v>162</v>
      </c>
      <c r="C8" s="16" t="s">
        <v>163</v>
      </c>
      <c r="D8" s="30">
        <v>1</v>
      </c>
      <c r="E8" s="31">
        <v>30</v>
      </c>
      <c r="F8" s="10" t="s">
        <v>34</v>
      </c>
      <c r="G8" s="27"/>
      <c r="H8" s="30">
        <v>1</v>
      </c>
      <c r="I8" s="53">
        <v>28.87</v>
      </c>
      <c r="J8" s="8"/>
    </row>
    <row r="9" s="2" customFormat="1" ht="35" customHeight="1" spans="1:10">
      <c r="A9" s="8">
        <v>2</v>
      </c>
      <c r="B9" s="16" t="s">
        <v>164</v>
      </c>
      <c r="C9" s="16" t="s">
        <v>73</v>
      </c>
      <c r="D9" s="30">
        <v>1</v>
      </c>
      <c r="E9" s="32">
        <v>7.5</v>
      </c>
      <c r="F9" s="10" t="s">
        <v>34</v>
      </c>
      <c r="G9" s="27"/>
      <c r="H9" s="30">
        <v>1</v>
      </c>
      <c r="I9" s="53">
        <v>7.37</v>
      </c>
      <c r="J9" s="8"/>
    </row>
    <row r="10" s="2" customFormat="1" ht="35" customHeight="1" spans="1:10">
      <c r="A10" s="8">
        <v>3</v>
      </c>
      <c r="B10" s="16" t="s">
        <v>165</v>
      </c>
      <c r="C10" s="16" t="s">
        <v>73</v>
      </c>
      <c r="D10" s="30">
        <v>1</v>
      </c>
      <c r="E10" s="32">
        <v>7.5</v>
      </c>
      <c r="F10" s="10" t="s">
        <v>34</v>
      </c>
      <c r="G10" s="27"/>
      <c r="H10" s="30">
        <v>1</v>
      </c>
      <c r="I10" s="53">
        <v>7.35</v>
      </c>
      <c r="J10" s="8"/>
    </row>
    <row r="11" s="2" customFormat="1" ht="35" customHeight="1" spans="1:10">
      <c r="A11" s="8">
        <v>4</v>
      </c>
      <c r="B11" s="16" t="s">
        <v>166</v>
      </c>
      <c r="C11" s="16" t="s">
        <v>73</v>
      </c>
      <c r="D11" s="30">
        <v>1</v>
      </c>
      <c r="E11" s="32">
        <v>3</v>
      </c>
      <c r="F11" s="10" t="s">
        <v>34</v>
      </c>
      <c r="G11" s="27"/>
      <c r="H11" s="30">
        <v>1</v>
      </c>
      <c r="I11" s="53">
        <v>1.42</v>
      </c>
      <c r="J11" s="8"/>
    </row>
    <row r="12" s="2" customFormat="1" ht="35" customHeight="1" spans="1:10">
      <c r="A12" s="8">
        <v>5</v>
      </c>
      <c r="B12" s="33" t="s">
        <v>167</v>
      </c>
      <c r="C12" s="16" t="s">
        <v>73</v>
      </c>
      <c r="D12" s="30">
        <v>1</v>
      </c>
      <c r="E12" s="34">
        <v>2</v>
      </c>
      <c r="F12" s="10" t="s">
        <v>34</v>
      </c>
      <c r="G12" s="27"/>
      <c r="H12" s="30">
        <v>1</v>
      </c>
      <c r="I12" s="53">
        <v>1.82</v>
      </c>
      <c r="J12" s="8"/>
    </row>
    <row r="13" s="2" customFormat="1" ht="35" customHeight="1" spans="1:10">
      <c r="A13" s="8">
        <v>6</v>
      </c>
      <c r="B13" s="33" t="s">
        <v>168</v>
      </c>
      <c r="C13" s="16" t="s">
        <v>73</v>
      </c>
      <c r="D13" s="30">
        <v>1</v>
      </c>
      <c r="E13" s="34">
        <v>6.8</v>
      </c>
      <c r="F13" s="10" t="s">
        <v>34</v>
      </c>
      <c r="G13" s="27"/>
      <c r="H13" s="30">
        <v>1</v>
      </c>
      <c r="I13" s="53">
        <v>6.55</v>
      </c>
      <c r="J13" s="8"/>
    </row>
    <row r="14" s="2" customFormat="1" ht="35" customHeight="1" spans="1:10">
      <c r="A14" s="8">
        <v>7</v>
      </c>
      <c r="B14" s="35" t="s">
        <v>169</v>
      </c>
      <c r="C14" s="16" t="s">
        <v>73</v>
      </c>
      <c r="D14" s="30">
        <v>1</v>
      </c>
      <c r="E14" s="36">
        <v>9.6</v>
      </c>
      <c r="F14" s="10" t="s">
        <v>34</v>
      </c>
      <c r="G14" s="27"/>
      <c r="H14" s="30">
        <v>1</v>
      </c>
      <c r="I14" s="53">
        <v>9.39</v>
      </c>
      <c r="J14" s="8"/>
    </row>
    <row r="15" s="2" customFormat="1" ht="35" customHeight="1" spans="1:10">
      <c r="A15" s="8">
        <v>8</v>
      </c>
      <c r="B15" s="37" t="s">
        <v>170</v>
      </c>
      <c r="C15" s="16" t="s">
        <v>171</v>
      </c>
      <c r="D15" s="30">
        <v>1</v>
      </c>
      <c r="E15" s="31">
        <v>8.4</v>
      </c>
      <c r="F15" s="10" t="s">
        <v>34</v>
      </c>
      <c r="G15" s="27"/>
      <c r="H15" s="30">
        <v>1</v>
      </c>
      <c r="I15" s="53">
        <v>5.7</v>
      </c>
      <c r="J15" s="8"/>
    </row>
    <row r="16" s="2" customFormat="1" ht="35" customHeight="1" spans="1:10">
      <c r="A16" s="8"/>
      <c r="B16" s="38" t="s">
        <v>37</v>
      </c>
      <c r="C16" s="16"/>
      <c r="D16" s="27">
        <f t="shared" ref="D16:I16" si="3">SUM(D17)</f>
        <v>1</v>
      </c>
      <c r="E16" s="27">
        <f t="shared" si="3"/>
        <v>60</v>
      </c>
      <c r="F16" s="9"/>
      <c r="G16" s="27"/>
      <c r="H16" s="27">
        <f t="shared" si="3"/>
        <v>1</v>
      </c>
      <c r="I16" s="27">
        <f t="shared" si="3"/>
        <v>36.87</v>
      </c>
      <c r="J16" s="8"/>
    </row>
    <row r="17" s="2" customFormat="1" ht="35" customHeight="1" spans="1:10">
      <c r="A17" s="8">
        <v>9</v>
      </c>
      <c r="B17" s="35" t="s">
        <v>172</v>
      </c>
      <c r="C17" s="12" t="s">
        <v>173</v>
      </c>
      <c r="D17" s="31">
        <v>1</v>
      </c>
      <c r="E17" s="31">
        <v>60</v>
      </c>
      <c r="F17" s="10" t="s">
        <v>34</v>
      </c>
      <c r="G17" s="27"/>
      <c r="H17" s="31">
        <v>1</v>
      </c>
      <c r="I17" s="53">
        <v>36.87</v>
      </c>
      <c r="J17" s="8"/>
    </row>
    <row r="18" s="2" customFormat="1" ht="35" customHeight="1" spans="1:10">
      <c r="A18" s="39"/>
      <c r="B18" s="40" t="s">
        <v>53</v>
      </c>
      <c r="C18" s="12"/>
      <c r="D18" s="41">
        <f t="shared" ref="D18:I18" si="4">SUM(D19)</f>
        <v>1</v>
      </c>
      <c r="E18" s="41">
        <f t="shared" si="4"/>
        <v>70</v>
      </c>
      <c r="F18" s="9"/>
      <c r="G18" s="42"/>
      <c r="H18" s="41">
        <f t="shared" si="4"/>
        <v>1</v>
      </c>
      <c r="I18" s="41">
        <f t="shared" si="4"/>
        <v>39.83</v>
      </c>
      <c r="J18" s="44"/>
    </row>
    <row r="19" s="2" customFormat="1" ht="35" customHeight="1" spans="1:10">
      <c r="A19" s="39">
        <v>10</v>
      </c>
      <c r="B19" s="35" t="s">
        <v>174</v>
      </c>
      <c r="C19" s="12" t="s">
        <v>173</v>
      </c>
      <c r="D19" s="43">
        <v>1</v>
      </c>
      <c r="E19" s="15">
        <v>70</v>
      </c>
      <c r="F19" s="10" t="s">
        <v>34</v>
      </c>
      <c r="G19" s="44"/>
      <c r="H19" s="11">
        <v>1</v>
      </c>
      <c r="I19" s="54">
        <v>39.83</v>
      </c>
      <c r="J19" s="44"/>
    </row>
    <row r="20" s="2" customFormat="1" ht="35" customHeight="1" spans="1:10">
      <c r="A20" s="9"/>
      <c r="B20" s="17" t="s">
        <v>67</v>
      </c>
      <c r="C20" s="44"/>
      <c r="D20" s="9">
        <f>SUM(D21:D23)</f>
        <v>3</v>
      </c>
      <c r="E20" s="9">
        <f>SUM(E21:E23)</f>
        <v>25.7</v>
      </c>
      <c r="F20" s="9"/>
      <c r="G20" s="9"/>
      <c r="H20" s="9">
        <f>SUM(H21:H23)</f>
        <v>3</v>
      </c>
      <c r="I20" s="9">
        <f>SUM(I21:I23)</f>
        <v>17.82</v>
      </c>
      <c r="J20" s="44"/>
    </row>
    <row r="21" s="2" customFormat="1" ht="35" customHeight="1" spans="1:10">
      <c r="A21" s="39">
        <v>11</v>
      </c>
      <c r="B21" s="11" t="s">
        <v>175</v>
      </c>
      <c r="C21" s="12" t="s">
        <v>173</v>
      </c>
      <c r="D21" s="43">
        <v>1</v>
      </c>
      <c r="E21" s="45">
        <v>20</v>
      </c>
      <c r="F21" s="10" t="s">
        <v>34</v>
      </c>
      <c r="G21" s="44"/>
      <c r="H21" s="10">
        <v>1</v>
      </c>
      <c r="I21" s="55">
        <v>12.56</v>
      </c>
      <c r="J21" s="56"/>
    </row>
    <row r="22" s="2" customFormat="1" ht="35" customHeight="1" spans="1:10">
      <c r="A22" s="39">
        <v>12</v>
      </c>
      <c r="B22" s="46" t="s">
        <v>176</v>
      </c>
      <c r="C22" s="12" t="s">
        <v>177</v>
      </c>
      <c r="D22" s="43">
        <v>1</v>
      </c>
      <c r="E22" s="32">
        <v>3.5</v>
      </c>
      <c r="F22" s="10" t="s">
        <v>34</v>
      </c>
      <c r="G22" s="44"/>
      <c r="H22" s="10">
        <v>1</v>
      </c>
      <c r="I22" s="55">
        <v>3.19</v>
      </c>
      <c r="J22" s="56"/>
    </row>
    <row r="23" s="2" customFormat="1" ht="35" customHeight="1" spans="1:10">
      <c r="A23" s="39">
        <v>13</v>
      </c>
      <c r="B23" s="33" t="s">
        <v>178</v>
      </c>
      <c r="C23" s="12" t="s">
        <v>177</v>
      </c>
      <c r="D23" s="43">
        <v>1</v>
      </c>
      <c r="E23" s="34">
        <v>2.2</v>
      </c>
      <c r="F23" s="10" t="s">
        <v>34</v>
      </c>
      <c r="G23" s="44"/>
      <c r="H23" s="10">
        <v>1</v>
      </c>
      <c r="I23" s="55">
        <v>2.07</v>
      </c>
      <c r="J23" s="56"/>
    </row>
    <row r="24" s="2" customFormat="1" ht="35" customHeight="1" spans="1:10">
      <c r="A24" s="39"/>
      <c r="B24" s="40" t="s">
        <v>74</v>
      </c>
      <c r="C24" s="12"/>
      <c r="D24" s="41">
        <f t="shared" ref="D24:I24" si="5">SUM(D25:D27)</f>
        <v>3</v>
      </c>
      <c r="E24" s="41">
        <f t="shared" si="5"/>
        <v>11.3</v>
      </c>
      <c r="F24" s="9"/>
      <c r="G24" s="42"/>
      <c r="H24" s="41">
        <f t="shared" si="5"/>
        <v>3</v>
      </c>
      <c r="I24" s="41">
        <f t="shared" si="5"/>
        <v>11</v>
      </c>
      <c r="J24" s="56"/>
    </row>
    <row r="25" s="2" customFormat="1" ht="35" customHeight="1" spans="1:10">
      <c r="A25" s="39">
        <v>14</v>
      </c>
      <c r="B25" s="33" t="s">
        <v>179</v>
      </c>
      <c r="C25" s="12" t="s">
        <v>177</v>
      </c>
      <c r="D25" s="43">
        <v>1</v>
      </c>
      <c r="E25" s="33">
        <v>1.8</v>
      </c>
      <c r="F25" s="10" t="s">
        <v>34</v>
      </c>
      <c r="G25" s="44"/>
      <c r="H25" s="10">
        <v>1</v>
      </c>
      <c r="I25" s="55">
        <v>1.71</v>
      </c>
      <c r="J25" s="56"/>
    </row>
    <row r="26" s="2" customFormat="1" ht="35" customHeight="1" spans="1:10">
      <c r="A26" s="39">
        <v>15</v>
      </c>
      <c r="B26" s="33" t="s">
        <v>180</v>
      </c>
      <c r="C26" s="12" t="s">
        <v>177</v>
      </c>
      <c r="D26" s="43">
        <v>1</v>
      </c>
      <c r="E26" s="33">
        <v>2</v>
      </c>
      <c r="F26" s="10" t="s">
        <v>34</v>
      </c>
      <c r="G26" s="44"/>
      <c r="H26" s="10">
        <v>1</v>
      </c>
      <c r="I26" s="55">
        <v>1.93</v>
      </c>
      <c r="J26" s="56"/>
    </row>
    <row r="27" s="2" customFormat="1" ht="35" customHeight="1" spans="1:10">
      <c r="A27" s="39">
        <v>16</v>
      </c>
      <c r="B27" s="37" t="s">
        <v>181</v>
      </c>
      <c r="C27" s="12" t="s">
        <v>182</v>
      </c>
      <c r="D27" s="43">
        <v>1</v>
      </c>
      <c r="E27" s="33">
        <v>7.5</v>
      </c>
      <c r="F27" s="10" t="s">
        <v>34</v>
      </c>
      <c r="G27" s="44"/>
      <c r="H27" s="10">
        <v>1</v>
      </c>
      <c r="I27" s="55">
        <v>7.36</v>
      </c>
      <c r="J27" s="56"/>
    </row>
    <row r="28" s="2" customFormat="1" ht="35" customHeight="1" spans="1:10">
      <c r="A28" s="39"/>
      <c r="B28" s="40" t="s">
        <v>60</v>
      </c>
      <c r="C28" s="12"/>
      <c r="D28" s="41">
        <f t="shared" ref="D28:I28" si="6">SUM(D29:D30)</f>
        <v>2</v>
      </c>
      <c r="E28" s="41">
        <f t="shared" si="6"/>
        <v>81.8</v>
      </c>
      <c r="F28" s="9"/>
      <c r="G28" s="42"/>
      <c r="H28" s="41">
        <f t="shared" si="6"/>
        <v>2</v>
      </c>
      <c r="I28" s="41">
        <f t="shared" si="6"/>
        <v>59.18</v>
      </c>
      <c r="J28" s="56"/>
    </row>
    <row r="29" s="2" customFormat="1" ht="35" customHeight="1" spans="1:10">
      <c r="A29" s="39">
        <v>17</v>
      </c>
      <c r="B29" s="35" t="s">
        <v>183</v>
      </c>
      <c r="C29" s="12" t="s">
        <v>173</v>
      </c>
      <c r="D29" s="43">
        <v>1</v>
      </c>
      <c r="E29" s="47">
        <v>80</v>
      </c>
      <c r="F29" s="10" t="s">
        <v>34</v>
      </c>
      <c r="G29" s="44"/>
      <c r="H29" s="10">
        <v>1</v>
      </c>
      <c r="I29" s="55">
        <v>57.46</v>
      </c>
      <c r="J29" s="56"/>
    </row>
    <row r="30" s="2" customFormat="1" ht="35" customHeight="1" spans="1:10">
      <c r="A30" s="39">
        <v>18</v>
      </c>
      <c r="B30" s="33" t="s">
        <v>184</v>
      </c>
      <c r="C30" s="12" t="s">
        <v>177</v>
      </c>
      <c r="D30" s="43">
        <v>1</v>
      </c>
      <c r="E30" s="47">
        <v>1.8</v>
      </c>
      <c r="F30" s="10" t="s">
        <v>34</v>
      </c>
      <c r="G30" s="44"/>
      <c r="H30" s="10">
        <v>1</v>
      </c>
      <c r="I30" s="55">
        <v>1.72</v>
      </c>
      <c r="J30" s="56"/>
    </row>
    <row r="31" s="2" customFormat="1" ht="35" customHeight="1" spans="1:10">
      <c r="A31" s="48"/>
      <c r="B31" s="17" t="s">
        <v>65</v>
      </c>
      <c r="C31" s="11"/>
      <c r="D31" s="13">
        <f>SUM(D32:D34)</f>
        <v>3</v>
      </c>
      <c r="E31" s="13">
        <f>SUM(E32:E34)</f>
        <v>32.6</v>
      </c>
      <c r="F31" s="13"/>
      <c r="G31" s="13"/>
      <c r="H31" s="13">
        <f>SUM(H32:H34)</f>
        <v>3</v>
      </c>
      <c r="I31" s="13">
        <f>SUM(I32:I34)</f>
        <v>31.83</v>
      </c>
      <c r="J31" s="44"/>
    </row>
    <row r="32" s="2" customFormat="1" ht="35" customHeight="1" spans="1:10">
      <c r="A32" s="39">
        <v>19</v>
      </c>
      <c r="B32" s="16" t="s">
        <v>185</v>
      </c>
      <c r="C32" s="12" t="s">
        <v>177</v>
      </c>
      <c r="D32" s="43">
        <v>1</v>
      </c>
      <c r="E32" s="32">
        <v>6.3</v>
      </c>
      <c r="F32" s="10" t="s">
        <v>34</v>
      </c>
      <c r="G32" s="11"/>
      <c r="H32" s="11">
        <v>1</v>
      </c>
      <c r="I32" s="54">
        <v>5.92</v>
      </c>
      <c r="J32" s="56"/>
    </row>
    <row r="33" s="2" customFormat="1" ht="35" customHeight="1" spans="1:10">
      <c r="A33" s="39">
        <v>20</v>
      </c>
      <c r="B33" s="16" t="s">
        <v>186</v>
      </c>
      <c r="C33" s="12" t="s">
        <v>177</v>
      </c>
      <c r="D33" s="43">
        <v>1</v>
      </c>
      <c r="E33" s="49">
        <v>18</v>
      </c>
      <c r="F33" s="10" t="s">
        <v>34</v>
      </c>
      <c r="G33" s="11"/>
      <c r="H33" s="11">
        <v>1</v>
      </c>
      <c r="I33" s="54">
        <v>17.78</v>
      </c>
      <c r="J33" s="56"/>
    </row>
    <row r="34" s="2" customFormat="1" ht="35" customHeight="1" spans="1:10">
      <c r="A34" s="39">
        <v>21</v>
      </c>
      <c r="B34" s="33" t="s">
        <v>187</v>
      </c>
      <c r="C34" s="12" t="s">
        <v>177</v>
      </c>
      <c r="D34" s="43">
        <v>1</v>
      </c>
      <c r="E34" s="34">
        <v>8.3</v>
      </c>
      <c r="F34" s="10" t="s">
        <v>34</v>
      </c>
      <c r="G34" s="11"/>
      <c r="H34" s="11">
        <v>1</v>
      </c>
      <c r="I34" s="54">
        <v>8.13</v>
      </c>
      <c r="J34" s="56"/>
    </row>
    <row r="35" s="2" customFormat="1" ht="35" customHeight="1" spans="1:10">
      <c r="A35" s="39"/>
      <c r="B35" s="17" t="s">
        <v>112</v>
      </c>
      <c r="C35" s="12"/>
      <c r="D35" s="41">
        <f>SUM(D36:D36)</f>
        <v>1</v>
      </c>
      <c r="E35" s="41">
        <f>SUM(E36:E36)</f>
        <v>6.5</v>
      </c>
      <c r="F35" s="41"/>
      <c r="G35" s="41"/>
      <c r="H35" s="41">
        <f>SUM(H36:H36)</f>
        <v>1</v>
      </c>
      <c r="I35" s="41">
        <f>SUM(I36:I36)</f>
        <v>5.59</v>
      </c>
      <c r="J35" s="42"/>
    </row>
    <row r="36" s="2" customFormat="1" ht="35" customHeight="1" spans="1:10">
      <c r="A36" s="39">
        <v>22</v>
      </c>
      <c r="B36" s="16" t="s">
        <v>188</v>
      </c>
      <c r="C36" s="12" t="s">
        <v>73</v>
      </c>
      <c r="D36" s="43">
        <v>1</v>
      </c>
      <c r="E36" s="15">
        <v>6.5</v>
      </c>
      <c r="F36" s="10" t="s">
        <v>34</v>
      </c>
      <c r="G36" s="44"/>
      <c r="H36" s="11">
        <v>1</v>
      </c>
      <c r="I36" s="54">
        <v>5.59</v>
      </c>
      <c r="J36" s="44"/>
    </row>
    <row r="37" s="2" customFormat="1" ht="35" customHeight="1" spans="1:10">
      <c r="A37" s="39"/>
      <c r="B37" s="40" t="s">
        <v>76</v>
      </c>
      <c r="C37" s="12"/>
      <c r="D37" s="41">
        <f t="shared" ref="D37:I37" si="7">SUM(D38)</f>
        <v>1</v>
      </c>
      <c r="E37" s="41">
        <f t="shared" si="7"/>
        <v>100</v>
      </c>
      <c r="F37" s="9"/>
      <c r="G37" s="42"/>
      <c r="H37" s="41">
        <f t="shared" si="7"/>
        <v>1</v>
      </c>
      <c r="I37" s="41">
        <f t="shared" si="7"/>
        <v>63.81</v>
      </c>
      <c r="J37" s="44"/>
    </row>
    <row r="38" s="2" customFormat="1" ht="35" customHeight="1" spans="1:10">
      <c r="A38" s="39">
        <v>23</v>
      </c>
      <c r="B38" s="35" t="s">
        <v>189</v>
      </c>
      <c r="C38" s="12" t="s">
        <v>173</v>
      </c>
      <c r="D38" s="43">
        <v>1</v>
      </c>
      <c r="E38" s="15">
        <v>100</v>
      </c>
      <c r="F38" s="10" t="s">
        <v>34</v>
      </c>
      <c r="G38" s="44"/>
      <c r="H38" s="11">
        <v>1</v>
      </c>
      <c r="I38" s="54">
        <v>63.81</v>
      </c>
      <c r="J38" s="44"/>
    </row>
    <row r="39" s="2" customFormat="1" ht="35" customHeight="1" spans="1:10">
      <c r="A39" s="39"/>
      <c r="B39" s="50" t="s">
        <v>83</v>
      </c>
      <c r="C39" s="12"/>
      <c r="D39" s="41">
        <f t="shared" ref="D39:I39" si="8">SUM(D40)</f>
        <v>1</v>
      </c>
      <c r="E39" s="41">
        <f t="shared" si="8"/>
        <v>3.2</v>
      </c>
      <c r="F39" s="9"/>
      <c r="G39" s="42"/>
      <c r="H39" s="41">
        <f t="shared" si="8"/>
        <v>1</v>
      </c>
      <c r="I39" s="41">
        <f t="shared" si="8"/>
        <v>1.07</v>
      </c>
      <c r="J39" s="44"/>
    </row>
    <row r="40" s="2" customFormat="1" ht="35" customHeight="1" spans="1:10">
      <c r="A40" s="39">
        <v>24</v>
      </c>
      <c r="B40" s="46" t="s">
        <v>190</v>
      </c>
      <c r="C40" s="12" t="s">
        <v>73</v>
      </c>
      <c r="D40" s="43">
        <v>1</v>
      </c>
      <c r="E40" s="15">
        <v>3.2</v>
      </c>
      <c r="F40" s="10" t="s">
        <v>34</v>
      </c>
      <c r="G40" s="44"/>
      <c r="H40" s="11">
        <v>1</v>
      </c>
      <c r="I40" s="54">
        <v>1.07</v>
      </c>
      <c r="J40" s="44"/>
    </row>
    <row r="41" s="2" customFormat="1" ht="35" customHeight="1" spans="1:10">
      <c r="A41" s="39"/>
      <c r="B41" s="50" t="s">
        <v>81</v>
      </c>
      <c r="C41" s="12"/>
      <c r="D41" s="41">
        <f t="shared" ref="D41:I41" si="9">SUM(D42:D44)</f>
        <v>3</v>
      </c>
      <c r="E41" s="41">
        <f t="shared" si="9"/>
        <v>48</v>
      </c>
      <c r="F41" s="9"/>
      <c r="G41" s="42"/>
      <c r="H41" s="41">
        <f t="shared" si="9"/>
        <v>3</v>
      </c>
      <c r="I41" s="41">
        <f t="shared" si="9"/>
        <v>28.04</v>
      </c>
      <c r="J41" s="44"/>
    </row>
    <row r="42" s="2" customFormat="1" ht="35" customHeight="1" spans="1:10">
      <c r="A42" s="39">
        <v>25</v>
      </c>
      <c r="B42" s="37" t="s">
        <v>191</v>
      </c>
      <c r="C42" s="12" t="s">
        <v>173</v>
      </c>
      <c r="D42" s="30">
        <v>1</v>
      </c>
      <c r="E42" s="15">
        <v>40</v>
      </c>
      <c r="F42" s="10" t="s">
        <v>34</v>
      </c>
      <c r="G42" s="44"/>
      <c r="H42" s="30">
        <v>1</v>
      </c>
      <c r="I42" s="54">
        <v>21.41</v>
      </c>
      <c r="J42" s="44"/>
    </row>
    <row r="43" s="2" customFormat="1" ht="35" customHeight="1" spans="1:10">
      <c r="A43" s="39">
        <v>26</v>
      </c>
      <c r="B43" s="16" t="s">
        <v>192</v>
      </c>
      <c r="C43" s="12" t="s">
        <v>177</v>
      </c>
      <c r="D43" s="30">
        <v>1</v>
      </c>
      <c r="E43" s="32">
        <v>3</v>
      </c>
      <c r="F43" s="10" t="s">
        <v>34</v>
      </c>
      <c r="G43" s="44"/>
      <c r="H43" s="30">
        <v>1</v>
      </c>
      <c r="I43" s="54">
        <v>2.06</v>
      </c>
      <c r="J43" s="44"/>
    </row>
    <row r="44" s="2" customFormat="1" ht="35" customHeight="1" spans="1:10">
      <c r="A44" s="39">
        <v>27</v>
      </c>
      <c r="B44" s="16" t="s">
        <v>193</v>
      </c>
      <c r="C44" s="12" t="s">
        <v>177</v>
      </c>
      <c r="D44" s="30">
        <v>1</v>
      </c>
      <c r="E44" s="32">
        <v>5</v>
      </c>
      <c r="F44" s="10" t="s">
        <v>34</v>
      </c>
      <c r="G44" s="44"/>
      <c r="H44" s="30">
        <v>1</v>
      </c>
      <c r="I44" s="54">
        <v>4.57</v>
      </c>
      <c r="J44" s="44"/>
    </row>
  </sheetData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055555555556" right="0.393055555555556" top="0.786805555555556" bottom="0.786805555555556" header="0.5" footer="0.5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2"/>
  <sheetViews>
    <sheetView topLeftCell="A16" workbookViewId="0">
      <selection activeCell="K22" sqref="K22"/>
    </sheetView>
  </sheetViews>
  <sheetFormatPr defaultColWidth="9" defaultRowHeight="15.6"/>
  <cols>
    <col min="1" max="1" width="6.24074074074074" style="1" customWidth="1"/>
    <col min="2" max="2" width="23.0092592592593" style="1" customWidth="1"/>
    <col min="3" max="3" width="21.75" style="1" customWidth="1"/>
    <col min="4" max="4" width="18.4074074074074" style="1" customWidth="1"/>
    <col min="5" max="5" width="12.6296296296296" style="3" customWidth="1"/>
    <col min="6" max="7" width="8.37962962962963" style="3" customWidth="1"/>
    <col min="8" max="8" width="17.6203703703704" style="1" customWidth="1"/>
    <col min="9" max="9" width="11.7777777777778" style="1" customWidth="1"/>
    <col min="10" max="10" width="12.5462962962963" style="1" customWidth="1"/>
    <col min="11" max="16379" width="9" style="1"/>
    <col min="16380" max="16384" width="9" style="4"/>
  </cols>
  <sheetData>
    <row r="1" s="1" customFormat="1" spans="1:16380">
      <c r="A1" s="2" t="s">
        <v>194</v>
      </c>
      <c r="E1" s="3"/>
      <c r="F1" s="3"/>
      <c r="G1" s="3"/>
      <c r="XEZ1" s="4"/>
    </row>
    <row r="2" s="1" customFormat="1" ht="48" customHeight="1" spans="1:10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3.25" customHeight="1" spans="1:10">
      <c r="A3" s="6" t="s">
        <v>2</v>
      </c>
      <c r="B3" s="7" t="s">
        <v>3</v>
      </c>
      <c r="C3" s="7" t="s">
        <v>28</v>
      </c>
      <c r="D3" s="6" t="s">
        <v>158</v>
      </c>
      <c r="E3" s="6" t="s">
        <v>30</v>
      </c>
      <c r="F3" s="7" t="s">
        <v>31</v>
      </c>
      <c r="G3" s="7"/>
      <c r="H3" s="6" t="s">
        <v>159</v>
      </c>
      <c r="I3" s="6" t="s">
        <v>196</v>
      </c>
      <c r="J3" s="7" t="s">
        <v>9</v>
      </c>
    </row>
    <row r="4" s="2" customFormat="1" ht="21" customHeight="1" spans="1:10">
      <c r="A4" s="6"/>
      <c r="B4" s="7"/>
      <c r="C4" s="7"/>
      <c r="D4" s="7"/>
      <c r="E4" s="6"/>
      <c r="F4" s="7" t="s">
        <v>34</v>
      </c>
      <c r="G4" s="7" t="s">
        <v>35</v>
      </c>
      <c r="H4" s="6"/>
      <c r="I4" s="6"/>
      <c r="J4" s="7"/>
    </row>
    <row r="5" s="2" customFormat="1" ht="32.25" customHeight="1" spans="1:10">
      <c r="A5" s="7"/>
      <c r="B5" s="7" t="s">
        <v>36</v>
      </c>
      <c r="C5" s="8"/>
      <c r="D5" s="7">
        <f t="shared" ref="D5:I5" si="0">SUM(D6,D15,D18)</f>
        <v>9</v>
      </c>
      <c r="E5" s="7">
        <f t="shared" si="0"/>
        <v>228</v>
      </c>
      <c r="F5" s="7"/>
      <c r="G5" s="7"/>
      <c r="H5" s="7">
        <f t="shared" si="0"/>
        <v>9</v>
      </c>
      <c r="I5" s="7">
        <f t="shared" si="0"/>
        <v>234.7</v>
      </c>
      <c r="J5" s="8"/>
    </row>
    <row r="6" s="2" customFormat="1" ht="27.95" customHeight="1" spans="1:10">
      <c r="A6" s="9" t="s">
        <v>11</v>
      </c>
      <c r="B6" s="9" t="s">
        <v>197</v>
      </c>
      <c r="C6" s="9"/>
      <c r="D6" s="9">
        <f t="shared" ref="D6:I6" si="1">SUM(D7,D10,D12)</f>
        <v>5</v>
      </c>
      <c r="E6" s="9">
        <f t="shared" si="1"/>
        <v>53</v>
      </c>
      <c r="F6" s="9"/>
      <c r="G6" s="9"/>
      <c r="H6" s="9">
        <f t="shared" si="1"/>
        <v>5</v>
      </c>
      <c r="I6" s="9">
        <f t="shared" si="1"/>
        <v>56.85</v>
      </c>
      <c r="J6" s="9"/>
    </row>
    <row r="7" s="2" customFormat="1" ht="27.95" customHeight="1" spans="1:10">
      <c r="A7" s="9"/>
      <c r="B7" s="9" t="s">
        <v>87</v>
      </c>
      <c r="C7" s="9"/>
      <c r="D7" s="9">
        <f t="shared" ref="D7:I7" si="2">SUM(D8:D9)</f>
        <v>2</v>
      </c>
      <c r="E7" s="9">
        <f t="shared" si="2"/>
        <v>13</v>
      </c>
      <c r="F7" s="9"/>
      <c r="G7" s="9"/>
      <c r="H7" s="9">
        <f t="shared" si="2"/>
        <v>2</v>
      </c>
      <c r="I7" s="9">
        <f t="shared" si="2"/>
        <v>18.6</v>
      </c>
      <c r="J7" s="9"/>
    </row>
    <row r="8" s="2" customFormat="1" ht="27.95" customHeight="1" spans="1:10">
      <c r="A8" s="10">
        <v>1</v>
      </c>
      <c r="B8" s="11" t="s">
        <v>198</v>
      </c>
      <c r="C8" s="12" t="s">
        <v>199</v>
      </c>
      <c r="D8" s="10">
        <v>1</v>
      </c>
      <c r="E8" s="10">
        <v>3</v>
      </c>
      <c r="F8" s="8" t="s">
        <v>34</v>
      </c>
      <c r="G8" s="9"/>
      <c r="H8" s="10">
        <v>1</v>
      </c>
      <c r="I8" s="10">
        <v>2.98</v>
      </c>
      <c r="J8" s="9"/>
    </row>
    <row r="9" s="2" customFormat="1" ht="27.95" customHeight="1" spans="1:10">
      <c r="A9" s="10">
        <v>2</v>
      </c>
      <c r="B9" s="11" t="s">
        <v>200</v>
      </c>
      <c r="C9" s="12" t="s">
        <v>199</v>
      </c>
      <c r="D9" s="10">
        <v>1</v>
      </c>
      <c r="E9" s="10">
        <v>10</v>
      </c>
      <c r="F9" s="8" t="s">
        <v>34</v>
      </c>
      <c r="G9" s="9"/>
      <c r="H9" s="10">
        <v>1</v>
      </c>
      <c r="I9" s="10">
        <v>15.62</v>
      </c>
      <c r="J9" s="9"/>
    </row>
    <row r="10" s="2" customFormat="1" ht="27.95" customHeight="1" spans="1:10">
      <c r="A10" s="9"/>
      <c r="B10" s="9" t="s">
        <v>65</v>
      </c>
      <c r="C10" s="9"/>
      <c r="D10" s="9">
        <f t="shared" ref="D10:I10" si="3">SUM(D11)</f>
        <v>1</v>
      </c>
      <c r="E10" s="9">
        <f t="shared" si="3"/>
        <v>10</v>
      </c>
      <c r="F10" s="9"/>
      <c r="G10" s="9"/>
      <c r="H10" s="9">
        <f t="shared" si="3"/>
        <v>1</v>
      </c>
      <c r="I10" s="9">
        <f t="shared" si="3"/>
        <v>9.96</v>
      </c>
      <c r="J10" s="9"/>
    </row>
    <row r="11" s="2" customFormat="1" ht="27.95" customHeight="1" spans="1:10">
      <c r="A11" s="10">
        <v>3</v>
      </c>
      <c r="B11" s="10" t="s">
        <v>201</v>
      </c>
      <c r="C11" s="12" t="s">
        <v>199</v>
      </c>
      <c r="D11" s="10">
        <v>1</v>
      </c>
      <c r="E11" s="10">
        <v>10</v>
      </c>
      <c r="F11" s="8" t="s">
        <v>34</v>
      </c>
      <c r="G11" s="9"/>
      <c r="H11" s="10">
        <v>1</v>
      </c>
      <c r="I11" s="10">
        <v>9.96</v>
      </c>
      <c r="J11" s="9"/>
    </row>
    <row r="12" s="2" customFormat="1" ht="30" customHeight="1" spans="1:10">
      <c r="A12" s="10"/>
      <c r="B12" s="13" t="s">
        <v>81</v>
      </c>
      <c r="C12" s="11"/>
      <c r="D12" s="13">
        <f t="shared" ref="D12:I12" si="4">SUM(D13:D14)</f>
        <v>2</v>
      </c>
      <c r="E12" s="13">
        <f t="shared" si="4"/>
        <v>30</v>
      </c>
      <c r="F12" s="14"/>
      <c r="G12" s="9"/>
      <c r="H12" s="13">
        <f t="shared" si="4"/>
        <v>2</v>
      </c>
      <c r="I12" s="13">
        <f t="shared" si="4"/>
        <v>28.29</v>
      </c>
      <c r="J12" s="9"/>
    </row>
    <row r="13" s="2" customFormat="1" ht="35" customHeight="1" spans="1:10">
      <c r="A13" s="10">
        <v>4</v>
      </c>
      <c r="B13" s="11" t="s">
        <v>202</v>
      </c>
      <c r="C13" s="11" t="s">
        <v>47</v>
      </c>
      <c r="D13" s="11">
        <v>1</v>
      </c>
      <c r="E13" s="11">
        <v>20</v>
      </c>
      <c r="F13" s="15" t="s">
        <v>34</v>
      </c>
      <c r="G13" s="9"/>
      <c r="H13" s="11">
        <v>1</v>
      </c>
      <c r="I13" s="15">
        <v>20</v>
      </c>
      <c r="J13" s="9"/>
    </row>
    <row r="14" s="2" customFormat="1" ht="35" customHeight="1" spans="1:10">
      <c r="A14" s="10">
        <v>5</v>
      </c>
      <c r="B14" s="16" t="s">
        <v>203</v>
      </c>
      <c r="C14" s="11" t="s">
        <v>47</v>
      </c>
      <c r="D14" s="11">
        <v>1</v>
      </c>
      <c r="E14" s="11">
        <v>10</v>
      </c>
      <c r="F14" s="15" t="s">
        <v>34</v>
      </c>
      <c r="G14" s="9"/>
      <c r="H14" s="11">
        <v>1</v>
      </c>
      <c r="I14" s="15">
        <v>8.29</v>
      </c>
      <c r="J14" s="9"/>
    </row>
    <row r="15" ht="34" customHeight="1" spans="1:10">
      <c r="A15" s="9" t="s">
        <v>18</v>
      </c>
      <c r="B15" s="9" t="s">
        <v>24</v>
      </c>
      <c r="C15" s="10"/>
      <c r="D15" s="9">
        <f t="shared" ref="D15:I15" si="5">SUM(D16)</f>
        <v>2</v>
      </c>
      <c r="E15" s="9">
        <f t="shared" si="5"/>
        <v>60</v>
      </c>
      <c r="F15" s="9"/>
      <c r="G15" s="9"/>
      <c r="H15" s="9">
        <f t="shared" si="5"/>
        <v>2</v>
      </c>
      <c r="I15" s="9">
        <f t="shared" si="5"/>
        <v>62.06</v>
      </c>
      <c r="J15" s="8"/>
    </row>
    <row r="16" s="1" customFormat="1" ht="31" customHeight="1" spans="1:16384">
      <c r="A16" s="10"/>
      <c r="B16" s="17" t="s">
        <v>112</v>
      </c>
      <c r="C16" s="18"/>
      <c r="D16" s="19">
        <f t="shared" ref="D16:I16" si="6">SUM(D17)</f>
        <v>2</v>
      </c>
      <c r="E16" s="19">
        <f t="shared" si="6"/>
        <v>60</v>
      </c>
      <c r="F16" s="19"/>
      <c r="G16" s="19"/>
      <c r="H16" s="19">
        <f t="shared" si="6"/>
        <v>2</v>
      </c>
      <c r="I16" s="19">
        <f t="shared" si="6"/>
        <v>62.06</v>
      </c>
      <c r="J16" s="24"/>
      <c r="XEZ16" s="4"/>
      <c r="XFA16" s="4"/>
      <c r="XFB16" s="4"/>
      <c r="XFC16" s="4"/>
      <c r="XFD16" s="4"/>
    </row>
    <row r="17" s="1" customFormat="1" ht="35" customHeight="1" spans="1:16384">
      <c r="A17" s="10">
        <v>1</v>
      </c>
      <c r="B17" s="11" t="s">
        <v>204</v>
      </c>
      <c r="C17" s="12" t="s">
        <v>173</v>
      </c>
      <c r="D17" s="20">
        <v>2</v>
      </c>
      <c r="E17" s="20">
        <v>60</v>
      </c>
      <c r="F17" s="8" t="s">
        <v>34</v>
      </c>
      <c r="G17" s="8"/>
      <c r="H17" s="11">
        <v>2</v>
      </c>
      <c r="I17" s="10">
        <v>62.06</v>
      </c>
      <c r="J17" s="7" t="s">
        <v>205</v>
      </c>
      <c r="XEZ17" s="4"/>
      <c r="XFA17" s="4"/>
      <c r="XFB17" s="4"/>
      <c r="XFC17" s="4"/>
      <c r="XFD17" s="4"/>
    </row>
    <row r="18" s="1" customFormat="1" ht="42" customHeight="1" spans="1:16384">
      <c r="A18" s="9" t="s">
        <v>21</v>
      </c>
      <c r="B18" s="17" t="s">
        <v>25</v>
      </c>
      <c r="C18" s="18"/>
      <c r="D18" s="19">
        <f t="shared" ref="D18:I18" si="7">SUM(D19,D21)</f>
        <v>2</v>
      </c>
      <c r="E18" s="19">
        <f t="shared" si="7"/>
        <v>115</v>
      </c>
      <c r="F18" s="19"/>
      <c r="G18" s="19"/>
      <c r="H18" s="19">
        <f t="shared" si="7"/>
        <v>2</v>
      </c>
      <c r="I18" s="19">
        <f t="shared" si="7"/>
        <v>115.79</v>
      </c>
      <c r="J18" s="24"/>
      <c r="XEZ18" s="4"/>
      <c r="XFA18" s="4"/>
      <c r="XFB18" s="4"/>
      <c r="XFC18" s="4"/>
      <c r="XFD18" s="4"/>
    </row>
    <row r="19" s="1" customFormat="1" ht="32" customHeight="1" spans="1:16384">
      <c r="A19" s="9"/>
      <c r="B19" s="21" t="s">
        <v>67</v>
      </c>
      <c r="C19" s="18"/>
      <c r="D19" s="19">
        <v>1</v>
      </c>
      <c r="E19" s="19">
        <v>20</v>
      </c>
      <c r="F19" s="19"/>
      <c r="G19" s="19"/>
      <c r="H19" s="19">
        <v>1</v>
      </c>
      <c r="I19" s="19">
        <v>19.85</v>
      </c>
      <c r="J19" s="24"/>
      <c r="XEZ19" s="4"/>
      <c r="XFA19" s="4"/>
      <c r="XFB19" s="4"/>
      <c r="XFC19" s="4"/>
      <c r="XFD19" s="4"/>
    </row>
    <row r="20" s="1" customFormat="1" ht="53" customHeight="1" spans="1:16384">
      <c r="A20" s="10">
        <v>1</v>
      </c>
      <c r="B20" s="11" t="s">
        <v>206</v>
      </c>
      <c r="C20" s="12" t="s">
        <v>173</v>
      </c>
      <c r="D20" s="11" t="s">
        <v>207</v>
      </c>
      <c r="E20" s="20">
        <v>20</v>
      </c>
      <c r="F20" s="8" t="s">
        <v>34</v>
      </c>
      <c r="G20" s="19"/>
      <c r="H20" s="11" t="s">
        <v>207</v>
      </c>
      <c r="I20" s="20">
        <v>19.85</v>
      </c>
      <c r="J20" s="7" t="s">
        <v>208</v>
      </c>
      <c r="XEZ20" s="4"/>
      <c r="XFA20" s="4"/>
      <c r="XFB20" s="4"/>
      <c r="XFC20" s="4"/>
      <c r="XFD20" s="4"/>
    </row>
    <row r="21" s="1" customFormat="1" ht="30" customHeight="1" spans="1:16384">
      <c r="A21" s="10"/>
      <c r="B21" s="17" t="s">
        <v>83</v>
      </c>
      <c r="C21" s="12"/>
      <c r="D21" s="19">
        <v>1</v>
      </c>
      <c r="E21" s="19">
        <v>95</v>
      </c>
      <c r="F21" s="7"/>
      <c r="G21" s="22"/>
      <c r="H21" s="13">
        <v>1</v>
      </c>
      <c r="I21" s="9">
        <v>95.94</v>
      </c>
      <c r="J21" s="24"/>
      <c r="XEZ21" s="4"/>
      <c r="XFA21" s="4"/>
      <c r="XFB21" s="4"/>
      <c r="XFC21" s="4"/>
      <c r="XFD21" s="4"/>
    </row>
    <row r="22" s="1" customFormat="1" ht="43" customHeight="1" spans="1:16384">
      <c r="A22" s="10">
        <v>2</v>
      </c>
      <c r="B22" s="11" t="s">
        <v>209</v>
      </c>
      <c r="C22" s="12" t="s">
        <v>173</v>
      </c>
      <c r="D22" s="11" t="s">
        <v>210</v>
      </c>
      <c r="E22" s="20">
        <v>95</v>
      </c>
      <c r="F22" s="8" t="s">
        <v>34</v>
      </c>
      <c r="G22" s="23"/>
      <c r="H22" s="11" t="s">
        <v>210</v>
      </c>
      <c r="I22" s="10">
        <v>95.94</v>
      </c>
      <c r="J22" s="7" t="s">
        <v>211</v>
      </c>
      <c r="XEZ22" s="4"/>
      <c r="XFA22" s="4"/>
      <c r="XFB22" s="4"/>
      <c r="XFC22" s="4"/>
      <c r="XFD22" s="4"/>
    </row>
  </sheetData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交通类</vt:lpstr>
      <vt:lpstr>水利类</vt:lpstr>
      <vt:lpstr>人居环境改善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Simon</cp:lastModifiedBy>
  <dcterms:created xsi:type="dcterms:W3CDTF">2020-06-22T12:46:00Z</dcterms:created>
  <dcterms:modified xsi:type="dcterms:W3CDTF">2020-09-24T02:04:15Z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