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<sst xmlns="http://schemas.openxmlformats.org/spreadsheetml/2006/main" count="109" uniqueCount="67">
  <si>
    <t>附件1</t>
  </si>
  <si>
    <t>石泉县2020年脱贫攻坚财政整合部分基础设施项目和资金计划调整表</t>
  </si>
  <si>
    <t>序号</t>
  </si>
  <si>
    <t>项目名称</t>
  </si>
  <si>
    <t>计划情况</t>
  </si>
  <si>
    <t>调整情况</t>
  </si>
  <si>
    <t>变更后投资</t>
  </si>
  <si>
    <t>备注</t>
  </si>
  <si>
    <t>文号</t>
  </si>
  <si>
    <r>
      <rPr>
        <b/>
        <sz val="10"/>
        <rFont val="宋体"/>
        <charset val="134"/>
        <scheme val="minor"/>
      </rPr>
      <t xml:space="preserve">规模    </t>
    </r>
    <r>
      <rPr>
        <b/>
        <sz val="8"/>
        <rFont val="宋体"/>
        <charset val="134"/>
      </rPr>
      <t>（公里、处、座）</t>
    </r>
  </si>
  <si>
    <t>投资   （万元）</t>
  </si>
  <si>
    <r>
      <rPr>
        <b/>
        <sz val="9"/>
        <rFont val="宋体"/>
        <charset val="134"/>
        <scheme val="minor"/>
      </rPr>
      <t xml:space="preserve">取消规模  </t>
    </r>
    <r>
      <rPr>
        <b/>
        <sz val="8"/>
        <rFont val="宋体"/>
        <charset val="134"/>
      </rPr>
      <t>（公里、处、座）</t>
    </r>
  </si>
  <si>
    <t>取消投资（万元）</t>
  </si>
  <si>
    <r>
      <rPr>
        <b/>
        <sz val="10"/>
        <rFont val="宋体"/>
        <charset val="134"/>
        <scheme val="minor"/>
      </rPr>
      <t>增加规模</t>
    </r>
    <r>
      <rPr>
        <b/>
        <sz val="8"/>
        <rFont val="宋体"/>
        <charset val="134"/>
      </rPr>
      <t>（公里、处、座）</t>
    </r>
  </si>
  <si>
    <t>增加投资  （万元）</t>
  </si>
  <si>
    <r>
      <rPr>
        <b/>
        <sz val="9"/>
        <rFont val="宋体"/>
        <charset val="134"/>
        <scheme val="minor"/>
      </rPr>
      <t xml:space="preserve">调整后规模  </t>
    </r>
    <r>
      <rPr>
        <b/>
        <sz val="8"/>
        <rFont val="宋体"/>
        <charset val="134"/>
      </rPr>
      <t>（公里、处、座）</t>
    </r>
  </si>
  <si>
    <t>调整后投资（万元）</t>
  </si>
  <si>
    <t>投资变化 （万元）</t>
  </si>
  <si>
    <t>合   计</t>
  </si>
  <si>
    <t>一、交通设施</t>
  </si>
  <si>
    <t>（一）</t>
  </si>
  <si>
    <t>道路硬化</t>
  </si>
  <si>
    <t>熨斗镇</t>
  </si>
  <si>
    <t>麦坪村四组（漳水河至易家院子）产业路硬化</t>
  </si>
  <si>
    <t>石发改发（2019）518号</t>
  </si>
  <si>
    <t>池河镇</t>
  </si>
  <si>
    <t>池河镇合心村七组产业路硬化</t>
  </si>
  <si>
    <t>新棉村一、二、四组产业路硬化</t>
  </si>
  <si>
    <t>合心村一、二组王家院子大桥引桥</t>
  </si>
  <si>
    <t>合一村一、二组产业路硬化</t>
  </si>
  <si>
    <t>后柳镇</t>
  </si>
  <si>
    <t>群英村六组产业路硬化</t>
  </si>
  <si>
    <t>（二）</t>
  </si>
  <si>
    <t>安防工程</t>
  </si>
  <si>
    <t>先联至中河片区路生命防护工程</t>
  </si>
  <si>
    <t>(三）</t>
  </si>
  <si>
    <t>桥梁工程</t>
  </si>
  <si>
    <t>柏桥村三组桥梁</t>
  </si>
  <si>
    <t>交通局实施</t>
  </si>
  <si>
    <t>（四）</t>
  </si>
  <si>
    <t>慈安便民桥</t>
  </si>
  <si>
    <t>城关镇珍珠河村四组便民桥</t>
  </si>
  <si>
    <t>石发改发（2019）407号</t>
  </si>
  <si>
    <t>池河镇顺风村二组便民桥</t>
  </si>
  <si>
    <t>两河镇高原村九组便民桥</t>
  </si>
  <si>
    <t>两河镇金盆村一组便民桥</t>
  </si>
  <si>
    <t>后柳镇金齐村五组便民桥</t>
  </si>
  <si>
    <t>后柳镇牛石川村一组便民桥</t>
  </si>
  <si>
    <t>熨斗镇瓦子沟二组便民桥</t>
  </si>
  <si>
    <t>迎丰镇红花坪村七组便民桥</t>
  </si>
  <si>
    <t>迎丰镇红花坪村五组便民桥</t>
  </si>
  <si>
    <t>曾溪镇高坎村五组便民桥</t>
  </si>
  <si>
    <t>云雾山镇云阳村一组便民桥</t>
  </si>
  <si>
    <t>云雾山镇云阳村八组便民桥</t>
  </si>
  <si>
    <t>饶峰镇蒲溪村一组便民桥</t>
  </si>
  <si>
    <t>饶峰镇金星村五组便民桥</t>
  </si>
  <si>
    <t>后柳镇长安村二组便民桥</t>
  </si>
  <si>
    <t>熨斗镇中河村四组便民桥</t>
  </si>
  <si>
    <t>喜河镇团结村四组便民桥</t>
  </si>
  <si>
    <t>喜河镇奎星村一组便民桥</t>
  </si>
  <si>
    <t>二、水利设施</t>
  </si>
  <si>
    <t>堤防工程</t>
  </si>
  <si>
    <t>迎丰镇</t>
  </si>
  <si>
    <t>迎丰集镇敬老院堤防工程</t>
  </si>
  <si>
    <t>灌溉工程</t>
  </si>
  <si>
    <t>池河镇明星、大阳片区灌溉工程</t>
  </si>
  <si>
    <t>水利局实施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</si>
</sst>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O12" sqref="O12"/>
    </sheetView>
  </sheetViews>
  <sheetFormatPr defaultColWidth="9" defaultRowHeight="13.5"/>
  <cols>
    <col min="1" max="1" width="7.125" style="1" customWidth="1"/>
    <col min="2" max="2" width="18.375" style="3" customWidth="1"/>
    <col min="3" max="3" width="13" style="1" customWidth="1"/>
    <col min="4" max="4" width="9.125" style="1" customWidth="1"/>
    <col min="5" max="5" width="8.5" style="1" customWidth="1"/>
    <col min="6" max="6" width="10.25" style="1" customWidth="1"/>
    <col min="7" max="7" width="9.25" style="1" customWidth="1"/>
    <col min="8" max="8" width="9.125" style="1" customWidth="1"/>
    <col min="9" max="9" width="9.25" style="1" customWidth="1"/>
    <col min="10" max="10" width="10.625" style="1" customWidth="1"/>
    <col min="11" max="11" width="9.875" style="1" customWidth="1"/>
    <col min="12" max="12" width="10" style="1" customWidth="1"/>
    <col min="13" max="13" width="7.5" style="1" customWidth="1"/>
    <col min="14" max="16384" width="9" style="1"/>
  </cols>
  <sheetData>
    <row r="1" s="1" customFormat="1" spans="1:2">
      <c r="A1" s="1" t="s">
        <v>0</v>
      </c>
      <c r="B1" s="3"/>
    </row>
    <row r="2" s="1" customFormat="1" ht="36.95" customHeight="1" spans="1:13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4.25" customHeight="1" spans="1:13">
      <c r="A3" s="6" t="s">
        <v>2</v>
      </c>
      <c r="B3" s="7" t="s">
        <v>3</v>
      </c>
      <c r="C3" s="6" t="s">
        <v>4</v>
      </c>
      <c r="D3" s="6"/>
      <c r="E3" s="6"/>
      <c r="F3" s="6" t="s">
        <v>5</v>
      </c>
      <c r="G3" s="6"/>
      <c r="H3" s="6"/>
      <c r="I3" s="6"/>
      <c r="J3" s="11" t="s">
        <v>6</v>
      </c>
      <c r="K3" s="11"/>
      <c r="L3" s="11"/>
      <c r="M3" s="30" t="s">
        <v>7</v>
      </c>
    </row>
    <row r="4" s="1" customFormat="1" ht="45.75" customHeight="1" spans="1:13">
      <c r="A4" s="6"/>
      <c r="B4" s="7"/>
      <c r="C4" s="8" t="s">
        <v>8</v>
      </c>
      <c r="D4" s="9" t="s">
        <v>9</v>
      </c>
      <c r="E4" s="10" t="s">
        <v>10</v>
      </c>
      <c r="F4" s="11" t="s">
        <v>11</v>
      </c>
      <c r="G4" s="9" t="s">
        <v>12</v>
      </c>
      <c r="H4" s="9" t="s">
        <v>13</v>
      </c>
      <c r="I4" s="31" t="s">
        <v>14</v>
      </c>
      <c r="J4" s="11" t="s">
        <v>15</v>
      </c>
      <c r="K4" s="11" t="s">
        <v>16</v>
      </c>
      <c r="L4" s="11" t="s">
        <v>17</v>
      </c>
      <c r="M4" s="30"/>
    </row>
    <row r="5" s="2" customFormat="1" ht="30" customHeight="1" spans="1:13">
      <c r="A5" s="12" t="s">
        <v>18</v>
      </c>
      <c r="B5" s="13"/>
      <c r="C5" s="14"/>
      <c r="D5" s="14"/>
      <c r="E5" s="14">
        <f t="shared" ref="E5:I5" si="0">SUM(E6,E41)</f>
        <v>1324.2</v>
      </c>
      <c r="F5" s="14"/>
      <c r="G5" s="14">
        <f t="shared" si="0"/>
        <v>-480.47</v>
      </c>
      <c r="H5" s="14"/>
      <c r="I5" s="14">
        <f t="shared" si="0"/>
        <v>303.32</v>
      </c>
      <c r="J5" s="14"/>
      <c r="K5" s="14">
        <f>SUM(K6,K41)</f>
        <v>1142.05</v>
      </c>
      <c r="L5" s="14">
        <f>SUM(L6,L41)</f>
        <v>-177.15</v>
      </c>
      <c r="M5" s="14"/>
    </row>
    <row r="6" s="2" customFormat="1" ht="30" customHeight="1" spans="1:13">
      <c r="A6" s="12" t="s">
        <v>19</v>
      </c>
      <c r="B6" s="13"/>
      <c r="C6" s="14"/>
      <c r="D6" s="14"/>
      <c r="E6" s="14">
        <f t="shared" ref="E6:I6" si="1">SUM(E7,E17,E20,E22)</f>
        <v>1164.2</v>
      </c>
      <c r="F6" s="14"/>
      <c r="G6" s="14">
        <f t="shared" si="1"/>
        <v>-480.47</v>
      </c>
      <c r="H6" s="14"/>
      <c r="I6" s="14">
        <f t="shared" si="1"/>
        <v>190.32</v>
      </c>
      <c r="J6" s="14"/>
      <c r="K6" s="14">
        <f>SUM(K7,K17,K20,K22)</f>
        <v>869.05</v>
      </c>
      <c r="L6" s="14">
        <f>SUM(L7,L17,L20,L22)</f>
        <v>-290.15</v>
      </c>
      <c r="M6" s="14"/>
    </row>
    <row r="7" s="2" customFormat="1" ht="30" customHeight="1" spans="1:13">
      <c r="A7" s="12" t="s">
        <v>20</v>
      </c>
      <c r="B7" s="15" t="s">
        <v>21</v>
      </c>
      <c r="C7" s="14"/>
      <c r="D7" s="16">
        <f t="shared" ref="D7:L7" si="2">SUM(D8,D10,D15)</f>
        <v>9.716</v>
      </c>
      <c r="E7" s="14">
        <f t="shared" si="2"/>
        <v>549.2</v>
      </c>
      <c r="F7" s="17">
        <f t="shared" si="2"/>
        <v>-3.816</v>
      </c>
      <c r="G7" s="14">
        <f t="shared" si="2"/>
        <v>-192.5</v>
      </c>
      <c r="H7" s="14">
        <f t="shared" si="2"/>
        <v>0.13</v>
      </c>
      <c r="I7" s="14">
        <f t="shared" si="2"/>
        <v>7.8</v>
      </c>
      <c r="J7" s="14">
        <f t="shared" si="2"/>
        <v>6.03</v>
      </c>
      <c r="K7" s="14">
        <f t="shared" si="2"/>
        <v>364.5</v>
      </c>
      <c r="L7" s="14">
        <f t="shared" si="2"/>
        <v>-184.7</v>
      </c>
      <c r="M7" s="14"/>
    </row>
    <row r="8" s="2" customFormat="1" ht="30" customHeight="1" spans="1:13">
      <c r="A8" s="18"/>
      <c r="B8" s="19" t="s">
        <v>22</v>
      </c>
      <c r="C8" s="18"/>
      <c r="D8" s="18">
        <f t="shared" ref="D8:L8" si="3">SUM(D9)</f>
        <v>0.97</v>
      </c>
      <c r="E8" s="18">
        <f t="shared" si="3"/>
        <v>58.2</v>
      </c>
      <c r="F8" s="18"/>
      <c r="G8" s="18"/>
      <c r="H8" s="18">
        <f t="shared" si="3"/>
        <v>0.13</v>
      </c>
      <c r="I8" s="18">
        <f t="shared" si="3"/>
        <v>7.8</v>
      </c>
      <c r="J8" s="18">
        <f t="shared" si="3"/>
        <v>1.1</v>
      </c>
      <c r="K8" s="18">
        <f t="shared" si="3"/>
        <v>66</v>
      </c>
      <c r="L8" s="18">
        <f t="shared" si="3"/>
        <v>7.8</v>
      </c>
      <c r="M8" s="18"/>
    </row>
    <row r="9" s="2" customFormat="1" ht="30" customHeight="1" spans="1:13">
      <c r="A9" s="18">
        <v>1</v>
      </c>
      <c r="B9" s="18" t="s">
        <v>23</v>
      </c>
      <c r="C9" s="18" t="s">
        <v>24</v>
      </c>
      <c r="D9" s="18">
        <v>0.97</v>
      </c>
      <c r="E9" s="18">
        <v>58.2</v>
      </c>
      <c r="F9" s="18"/>
      <c r="G9" s="18"/>
      <c r="H9" s="18">
        <v>0.13</v>
      </c>
      <c r="I9" s="18">
        <v>7.8</v>
      </c>
      <c r="J9" s="18">
        <v>1.1</v>
      </c>
      <c r="K9" s="18">
        <v>66</v>
      </c>
      <c r="L9" s="18">
        <v>7.8</v>
      </c>
      <c r="M9" s="18"/>
    </row>
    <row r="10" s="2" customFormat="1" ht="30" customHeight="1" spans="1:13">
      <c r="A10" s="18"/>
      <c r="B10" s="19" t="s">
        <v>25</v>
      </c>
      <c r="C10" s="18"/>
      <c r="D10" s="20">
        <f t="shared" ref="D10:G10" si="4">SUM(D11:D14)</f>
        <v>7.746</v>
      </c>
      <c r="E10" s="19">
        <f t="shared" si="4"/>
        <v>436</v>
      </c>
      <c r="F10" s="21">
        <f t="shared" si="4"/>
        <v>-2.816</v>
      </c>
      <c r="G10" s="19">
        <f t="shared" si="4"/>
        <v>-137.5</v>
      </c>
      <c r="H10" s="19"/>
      <c r="I10" s="19"/>
      <c r="J10" s="19">
        <f t="shared" ref="J10:L10" si="5">SUM(J11:J14)</f>
        <v>4.93</v>
      </c>
      <c r="K10" s="19">
        <f t="shared" si="5"/>
        <v>298.5</v>
      </c>
      <c r="L10" s="19">
        <f t="shared" si="5"/>
        <v>-137.5</v>
      </c>
      <c r="M10" s="18"/>
    </row>
    <row r="11" s="2" customFormat="1" ht="30" customHeight="1" spans="1:13">
      <c r="A11" s="18">
        <v>1</v>
      </c>
      <c r="B11" s="18" t="s">
        <v>26</v>
      </c>
      <c r="C11" s="18" t="s">
        <v>24</v>
      </c>
      <c r="D11" s="18">
        <v>2.2</v>
      </c>
      <c r="E11" s="18">
        <v>121</v>
      </c>
      <c r="F11" s="18">
        <f t="shared" ref="F11:F14" si="6">J11-D11</f>
        <v>-0.3</v>
      </c>
      <c r="G11" s="18">
        <f t="shared" ref="G11:G14" si="7">K11-E11</f>
        <v>-16.5</v>
      </c>
      <c r="H11" s="18"/>
      <c r="I11" s="18"/>
      <c r="J11" s="18">
        <v>1.9</v>
      </c>
      <c r="K11" s="18">
        <v>104.5</v>
      </c>
      <c r="L11" s="18">
        <f t="shared" ref="L11:L14" si="8">K11-E11</f>
        <v>-16.5</v>
      </c>
      <c r="M11" s="18"/>
    </row>
    <row r="12" s="1" customFormat="1" ht="30" customHeight="1" spans="1:13">
      <c r="A12" s="22">
        <v>2</v>
      </c>
      <c r="B12" s="18" t="s">
        <v>27</v>
      </c>
      <c r="C12" s="18" t="s">
        <v>24</v>
      </c>
      <c r="D12" s="18">
        <v>3</v>
      </c>
      <c r="E12" s="18">
        <v>165</v>
      </c>
      <c r="F12" s="18">
        <f t="shared" si="6"/>
        <v>-2</v>
      </c>
      <c r="G12" s="18">
        <f t="shared" si="7"/>
        <v>-110</v>
      </c>
      <c r="H12" s="14"/>
      <c r="I12" s="14"/>
      <c r="J12" s="22">
        <v>1</v>
      </c>
      <c r="K12" s="22">
        <v>55</v>
      </c>
      <c r="L12" s="18">
        <f t="shared" si="8"/>
        <v>-110</v>
      </c>
      <c r="M12" s="14"/>
    </row>
    <row r="13" s="1" customFormat="1" ht="30" customHeight="1" spans="1:13">
      <c r="A13" s="22">
        <v>3</v>
      </c>
      <c r="B13" s="18" t="s">
        <v>28</v>
      </c>
      <c r="C13" s="18" t="s">
        <v>24</v>
      </c>
      <c r="D13" s="23">
        <v>0.546</v>
      </c>
      <c r="E13" s="24">
        <v>40</v>
      </c>
      <c r="F13" s="25">
        <f t="shared" si="6"/>
        <v>-0.316</v>
      </c>
      <c r="G13" s="18">
        <f t="shared" si="7"/>
        <v>0</v>
      </c>
      <c r="H13" s="22"/>
      <c r="I13" s="22"/>
      <c r="J13" s="22">
        <v>0.23</v>
      </c>
      <c r="K13" s="22">
        <v>40</v>
      </c>
      <c r="L13" s="18">
        <f t="shared" si="8"/>
        <v>0</v>
      </c>
      <c r="M13" s="22"/>
    </row>
    <row r="14" s="1" customFormat="1" ht="30" customHeight="1" spans="1:13">
      <c r="A14" s="22">
        <v>4</v>
      </c>
      <c r="B14" s="18" t="s">
        <v>29</v>
      </c>
      <c r="C14" s="18" t="s">
        <v>24</v>
      </c>
      <c r="D14" s="18">
        <v>2</v>
      </c>
      <c r="E14" s="24">
        <v>110</v>
      </c>
      <c r="F14" s="18">
        <f t="shared" si="6"/>
        <v>-0.2</v>
      </c>
      <c r="G14" s="18">
        <f t="shared" si="7"/>
        <v>-11</v>
      </c>
      <c r="H14" s="22"/>
      <c r="I14" s="22"/>
      <c r="J14" s="22">
        <v>1.8</v>
      </c>
      <c r="K14" s="22">
        <v>99</v>
      </c>
      <c r="L14" s="18">
        <f t="shared" si="8"/>
        <v>-11</v>
      </c>
      <c r="M14" s="22"/>
    </row>
    <row r="15" s="1" customFormat="1" ht="27" customHeight="1" spans="1:13">
      <c r="A15" s="26"/>
      <c r="B15" s="19" t="s">
        <v>30</v>
      </c>
      <c r="C15" s="26"/>
      <c r="D15" s="14">
        <v>1</v>
      </c>
      <c r="E15" s="19">
        <v>55</v>
      </c>
      <c r="F15" s="14">
        <v>-1</v>
      </c>
      <c r="G15" s="14">
        <v>-55</v>
      </c>
      <c r="H15" s="14"/>
      <c r="I15" s="14"/>
      <c r="J15" s="14">
        <v>0</v>
      </c>
      <c r="K15" s="14">
        <v>0</v>
      </c>
      <c r="L15" s="14">
        <v>-55</v>
      </c>
      <c r="M15" s="26"/>
    </row>
    <row r="16" s="1" customFormat="1" ht="29.1" customHeight="1" spans="1:13">
      <c r="A16" s="22">
        <v>1</v>
      </c>
      <c r="B16" s="18" t="s">
        <v>31</v>
      </c>
      <c r="C16" s="18" t="s">
        <v>24</v>
      </c>
      <c r="D16" s="22">
        <v>1</v>
      </c>
      <c r="E16" s="18">
        <v>55</v>
      </c>
      <c r="F16" s="22">
        <v>-1</v>
      </c>
      <c r="G16" s="22">
        <v>-55</v>
      </c>
      <c r="H16" s="22"/>
      <c r="I16" s="22"/>
      <c r="J16" s="22">
        <v>0</v>
      </c>
      <c r="K16" s="22">
        <v>0</v>
      </c>
      <c r="L16" s="22">
        <v>-55</v>
      </c>
      <c r="M16" s="26"/>
    </row>
    <row r="17" s="1" customFormat="1" ht="29.1" customHeight="1" spans="1:13">
      <c r="A17" s="14" t="s">
        <v>32</v>
      </c>
      <c r="B17" s="19" t="s">
        <v>33</v>
      </c>
      <c r="C17" s="18"/>
      <c r="D17" s="19">
        <v>11</v>
      </c>
      <c r="E17" s="19">
        <v>275</v>
      </c>
      <c r="F17" s="19">
        <v>-11</v>
      </c>
      <c r="G17" s="19">
        <v>-275</v>
      </c>
      <c r="H17" s="19"/>
      <c r="I17" s="19"/>
      <c r="J17" s="19">
        <v>0</v>
      </c>
      <c r="K17" s="19">
        <v>0</v>
      </c>
      <c r="L17" s="19">
        <v>-275</v>
      </c>
      <c r="M17" s="26"/>
    </row>
    <row r="18" s="1" customFormat="1" ht="29.1" customHeight="1" spans="1:13">
      <c r="A18" s="26"/>
      <c r="B18" s="19" t="s">
        <v>22</v>
      </c>
      <c r="C18" s="18"/>
      <c r="D18" s="19">
        <v>11</v>
      </c>
      <c r="E18" s="19">
        <v>275</v>
      </c>
      <c r="F18" s="19">
        <v>-11</v>
      </c>
      <c r="G18" s="19">
        <v>-275</v>
      </c>
      <c r="H18" s="19"/>
      <c r="I18" s="19"/>
      <c r="J18" s="19">
        <v>0</v>
      </c>
      <c r="K18" s="19">
        <v>0</v>
      </c>
      <c r="L18" s="19">
        <v>-275</v>
      </c>
      <c r="M18" s="26"/>
    </row>
    <row r="19" s="2" customFormat="1" ht="30" customHeight="1" spans="1:13">
      <c r="A19" s="18">
        <v>1</v>
      </c>
      <c r="B19" s="18" t="s">
        <v>34</v>
      </c>
      <c r="C19" s="18" t="s">
        <v>24</v>
      </c>
      <c r="D19" s="18">
        <v>11</v>
      </c>
      <c r="E19" s="18">
        <v>275</v>
      </c>
      <c r="F19" s="18">
        <v>-11</v>
      </c>
      <c r="G19" s="18">
        <v>-275</v>
      </c>
      <c r="H19" s="18"/>
      <c r="I19" s="18"/>
      <c r="J19" s="18">
        <v>0</v>
      </c>
      <c r="K19" s="18">
        <v>0</v>
      </c>
      <c r="L19" s="18">
        <v>-275</v>
      </c>
      <c r="M19" s="18"/>
    </row>
    <row r="20" s="2" customFormat="1" ht="30" customHeight="1" spans="1:13">
      <c r="A20" s="19" t="s">
        <v>35</v>
      </c>
      <c r="B20" s="19" t="s">
        <v>36</v>
      </c>
      <c r="C20" s="19"/>
      <c r="D20" s="19">
        <v>1</v>
      </c>
      <c r="E20" s="19">
        <v>140</v>
      </c>
      <c r="F20" s="19"/>
      <c r="G20" s="19"/>
      <c r="H20" s="19"/>
      <c r="I20" s="19">
        <v>53</v>
      </c>
      <c r="J20" s="19">
        <v>1</v>
      </c>
      <c r="K20" s="19">
        <v>193</v>
      </c>
      <c r="L20" s="19">
        <v>53</v>
      </c>
      <c r="M20" s="19"/>
    </row>
    <row r="21" s="2" customFormat="1" ht="30" customHeight="1" spans="1:13">
      <c r="A21" s="18">
        <v>1</v>
      </c>
      <c r="B21" s="27" t="s">
        <v>37</v>
      </c>
      <c r="C21" s="18" t="s">
        <v>24</v>
      </c>
      <c r="D21" s="18">
        <v>1</v>
      </c>
      <c r="E21" s="18">
        <v>140</v>
      </c>
      <c r="F21" s="18"/>
      <c r="G21" s="18"/>
      <c r="H21" s="18"/>
      <c r="I21" s="18">
        <v>53</v>
      </c>
      <c r="J21" s="18">
        <v>1</v>
      </c>
      <c r="K21" s="18">
        <v>193</v>
      </c>
      <c r="L21" s="18">
        <v>53</v>
      </c>
      <c r="M21" s="18" t="s">
        <v>38</v>
      </c>
    </row>
    <row r="22" s="2" customFormat="1" ht="30" customHeight="1" spans="1:13">
      <c r="A22" s="19" t="s">
        <v>39</v>
      </c>
      <c r="B22" s="19" t="s">
        <v>40</v>
      </c>
      <c r="C22" s="19"/>
      <c r="D22" s="19">
        <f t="shared" ref="D22:G22" si="9">SUM(D23:D40)</f>
        <v>18</v>
      </c>
      <c r="E22" s="19">
        <f t="shared" si="9"/>
        <v>200</v>
      </c>
      <c r="F22" s="19"/>
      <c r="G22" s="19">
        <f t="shared" si="9"/>
        <v>-12.97</v>
      </c>
      <c r="H22" s="19"/>
      <c r="I22" s="19">
        <f t="shared" ref="I22:L22" si="10">SUM(I23:I40)</f>
        <v>129.52</v>
      </c>
      <c r="J22" s="19">
        <f t="shared" si="10"/>
        <v>18</v>
      </c>
      <c r="K22" s="19">
        <f t="shared" si="10"/>
        <v>311.55</v>
      </c>
      <c r="L22" s="19">
        <f t="shared" si="10"/>
        <v>116.55</v>
      </c>
      <c r="M22" s="19"/>
    </row>
    <row r="23" s="2" customFormat="1" ht="30" customHeight="1" spans="1:13">
      <c r="A23" s="18">
        <v>1</v>
      </c>
      <c r="B23" s="28" t="s">
        <v>41</v>
      </c>
      <c r="C23" s="18" t="s">
        <v>42</v>
      </c>
      <c r="D23" s="18">
        <v>1</v>
      </c>
      <c r="E23" s="29">
        <v>35</v>
      </c>
      <c r="F23" s="18"/>
      <c r="G23" s="18"/>
      <c r="H23" s="18"/>
      <c r="I23" s="18">
        <v>63.6</v>
      </c>
      <c r="J23" s="18">
        <v>1</v>
      </c>
      <c r="K23" s="29">
        <v>98.6</v>
      </c>
      <c r="L23" s="18">
        <v>63.6</v>
      </c>
      <c r="M23" s="18" t="s">
        <v>38</v>
      </c>
    </row>
    <row r="24" s="2" customFormat="1" ht="30" customHeight="1" spans="1:13">
      <c r="A24" s="18">
        <v>2</v>
      </c>
      <c r="B24" s="28" t="s">
        <v>43</v>
      </c>
      <c r="C24" s="18" t="s">
        <v>42</v>
      </c>
      <c r="D24" s="18">
        <v>1</v>
      </c>
      <c r="E24" s="29">
        <v>6</v>
      </c>
      <c r="F24" s="18"/>
      <c r="G24" s="18"/>
      <c r="H24" s="18"/>
      <c r="I24" s="18">
        <v>3.41</v>
      </c>
      <c r="J24" s="18">
        <v>1</v>
      </c>
      <c r="K24" s="29">
        <v>9.41</v>
      </c>
      <c r="L24" s="18">
        <v>3.41</v>
      </c>
      <c r="M24" s="18" t="s">
        <v>38</v>
      </c>
    </row>
    <row r="25" s="2" customFormat="1" ht="30" customHeight="1" spans="1:13">
      <c r="A25" s="18">
        <v>3</v>
      </c>
      <c r="B25" s="28" t="s">
        <v>44</v>
      </c>
      <c r="C25" s="18" t="s">
        <v>42</v>
      </c>
      <c r="D25" s="18">
        <v>1</v>
      </c>
      <c r="E25" s="29">
        <v>13</v>
      </c>
      <c r="F25" s="18"/>
      <c r="G25" s="18"/>
      <c r="H25" s="18"/>
      <c r="I25" s="18">
        <v>6.61</v>
      </c>
      <c r="J25" s="18">
        <v>1</v>
      </c>
      <c r="K25" s="29">
        <v>19.61</v>
      </c>
      <c r="L25" s="18">
        <v>6.61</v>
      </c>
      <c r="M25" s="18" t="s">
        <v>38</v>
      </c>
    </row>
    <row r="26" s="2" customFormat="1" ht="30" customHeight="1" spans="1:13">
      <c r="A26" s="18">
        <v>4</v>
      </c>
      <c r="B26" s="28" t="s">
        <v>45</v>
      </c>
      <c r="C26" s="18" t="s">
        <v>42</v>
      </c>
      <c r="D26" s="18">
        <v>1</v>
      </c>
      <c r="E26" s="29">
        <v>15</v>
      </c>
      <c r="F26" s="18"/>
      <c r="G26" s="18"/>
      <c r="H26" s="18"/>
      <c r="I26" s="18">
        <v>2.82</v>
      </c>
      <c r="J26" s="18">
        <v>1</v>
      </c>
      <c r="K26" s="29">
        <v>17.82</v>
      </c>
      <c r="L26" s="18">
        <v>2.82</v>
      </c>
      <c r="M26" s="18" t="s">
        <v>38</v>
      </c>
    </row>
    <row r="27" s="2" customFormat="1" ht="30" customHeight="1" spans="1:13">
      <c r="A27" s="18">
        <v>5</v>
      </c>
      <c r="B27" s="28" t="s">
        <v>46</v>
      </c>
      <c r="C27" s="18" t="s">
        <v>42</v>
      </c>
      <c r="D27" s="18">
        <v>1</v>
      </c>
      <c r="E27" s="29">
        <v>18</v>
      </c>
      <c r="F27" s="18"/>
      <c r="G27" s="18">
        <v>-7.19</v>
      </c>
      <c r="H27" s="18"/>
      <c r="I27" s="18"/>
      <c r="J27" s="18">
        <v>1</v>
      </c>
      <c r="K27" s="29">
        <v>10.81</v>
      </c>
      <c r="L27" s="18">
        <v>-7.19</v>
      </c>
      <c r="M27" s="18" t="s">
        <v>38</v>
      </c>
    </row>
    <row r="28" s="2" customFormat="1" ht="30" customHeight="1" spans="1:13">
      <c r="A28" s="18">
        <v>6</v>
      </c>
      <c r="B28" s="28" t="s">
        <v>47</v>
      </c>
      <c r="C28" s="18" t="s">
        <v>42</v>
      </c>
      <c r="D28" s="18">
        <v>1</v>
      </c>
      <c r="E28" s="29">
        <v>18</v>
      </c>
      <c r="F28" s="18"/>
      <c r="G28" s="18">
        <v>-5.78</v>
      </c>
      <c r="H28" s="18"/>
      <c r="I28" s="18"/>
      <c r="J28" s="18">
        <v>1</v>
      </c>
      <c r="K28" s="29">
        <v>12.22</v>
      </c>
      <c r="L28" s="18">
        <v>-5.78</v>
      </c>
      <c r="M28" s="18" t="s">
        <v>38</v>
      </c>
    </row>
    <row r="29" s="2" customFormat="1" ht="30" customHeight="1" spans="1:13">
      <c r="A29" s="18">
        <v>7</v>
      </c>
      <c r="B29" s="28" t="s">
        <v>48</v>
      </c>
      <c r="C29" s="18" t="s">
        <v>42</v>
      </c>
      <c r="D29" s="18">
        <v>1</v>
      </c>
      <c r="E29" s="29">
        <v>10</v>
      </c>
      <c r="F29" s="18"/>
      <c r="G29" s="18"/>
      <c r="H29" s="18"/>
      <c r="I29" s="18">
        <v>3.37</v>
      </c>
      <c r="J29" s="18">
        <v>1</v>
      </c>
      <c r="K29" s="29">
        <v>13.37</v>
      </c>
      <c r="L29" s="18">
        <v>3.37</v>
      </c>
      <c r="M29" s="18" t="s">
        <v>38</v>
      </c>
    </row>
    <row r="30" s="2" customFormat="1" ht="30" customHeight="1" spans="1:13">
      <c r="A30" s="18">
        <v>8</v>
      </c>
      <c r="B30" s="28" t="s">
        <v>49</v>
      </c>
      <c r="C30" s="18" t="s">
        <v>42</v>
      </c>
      <c r="D30" s="18">
        <v>1</v>
      </c>
      <c r="E30" s="29">
        <v>15</v>
      </c>
      <c r="F30" s="18"/>
      <c r="G30" s="18"/>
      <c r="H30" s="18"/>
      <c r="I30" s="18">
        <v>1.94</v>
      </c>
      <c r="J30" s="18">
        <v>1</v>
      </c>
      <c r="K30" s="29">
        <v>16.94</v>
      </c>
      <c r="L30" s="18">
        <v>1.94</v>
      </c>
      <c r="M30" s="18" t="s">
        <v>38</v>
      </c>
    </row>
    <row r="31" s="2" customFormat="1" ht="30" customHeight="1" spans="1:13">
      <c r="A31" s="18">
        <v>9</v>
      </c>
      <c r="B31" s="28" t="s">
        <v>50</v>
      </c>
      <c r="C31" s="18" t="s">
        <v>42</v>
      </c>
      <c r="D31" s="18">
        <v>1</v>
      </c>
      <c r="E31" s="29">
        <v>5</v>
      </c>
      <c r="F31" s="18"/>
      <c r="G31" s="18"/>
      <c r="H31" s="18"/>
      <c r="I31" s="18">
        <v>4.77</v>
      </c>
      <c r="J31" s="18">
        <v>1</v>
      </c>
      <c r="K31" s="29">
        <v>9.77</v>
      </c>
      <c r="L31" s="18">
        <v>4.77</v>
      </c>
      <c r="M31" s="18" t="s">
        <v>38</v>
      </c>
    </row>
    <row r="32" s="2" customFormat="1" ht="30" customHeight="1" spans="1:13">
      <c r="A32" s="18">
        <v>10</v>
      </c>
      <c r="B32" s="28" t="s">
        <v>51</v>
      </c>
      <c r="C32" s="18" t="s">
        <v>42</v>
      </c>
      <c r="D32" s="18">
        <v>1</v>
      </c>
      <c r="E32" s="29">
        <v>8</v>
      </c>
      <c r="F32" s="18"/>
      <c r="G32" s="18"/>
      <c r="H32" s="18"/>
      <c r="I32" s="18">
        <v>2.15</v>
      </c>
      <c r="J32" s="18">
        <v>1</v>
      </c>
      <c r="K32" s="29">
        <v>10.15</v>
      </c>
      <c r="L32" s="18">
        <v>2.15</v>
      </c>
      <c r="M32" s="18" t="s">
        <v>38</v>
      </c>
    </row>
    <row r="33" s="2" customFormat="1" ht="30" customHeight="1" spans="1:13">
      <c r="A33" s="18">
        <v>11</v>
      </c>
      <c r="B33" s="28" t="s">
        <v>52</v>
      </c>
      <c r="C33" s="18" t="s">
        <v>42</v>
      </c>
      <c r="D33" s="18">
        <v>1</v>
      </c>
      <c r="E33" s="29">
        <v>14</v>
      </c>
      <c r="F33" s="18"/>
      <c r="G33" s="18"/>
      <c r="H33" s="18"/>
      <c r="I33" s="18">
        <v>7.85</v>
      </c>
      <c r="J33" s="18">
        <v>1</v>
      </c>
      <c r="K33" s="29">
        <v>21.85</v>
      </c>
      <c r="L33" s="18">
        <v>7.85</v>
      </c>
      <c r="M33" s="18" t="s">
        <v>38</v>
      </c>
    </row>
    <row r="34" s="2" customFormat="1" ht="30" customHeight="1" spans="1:13">
      <c r="A34" s="18">
        <v>12</v>
      </c>
      <c r="B34" s="28" t="s">
        <v>53</v>
      </c>
      <c r="C34" s="18" t="s">
        <v>42</v>
      </c>
      <c r="D34" s="18">
        <v>1</v>
      </c>
      <c r="E34" s="29">
        <v>8</v>
      </c>
      <c r="F34" s="18"/>
      <c r="G34" s="18"/>
      <c r="H34" s="18"/>
      <c r="I34" s="18">
        <v>9.55</v>
      </c>
      <c r="J34" s="18">
        <v>1</v>
      </c>
      <c r="K34" s="29">
        <v>17.55</v>
      </c>
      <c r="L34" s="18">
        <v>9.55</v>
      </c>
      <c r="M34" s="18" t="s">
        <v>38</v>
      </c>
    </row>
    <row r="35" s="2" customFormat="1" ht="30" customHeight="1" spans="1:13">
      <c r="A35" s="18">
        <v>13</v>
      </c>
      <c r="B35" s="28" t="s">
        <v>54</v>
      </c>
      <c r="C35" s="18" t="s">
        <v>42</v>
      </c>
      <c r="D35" s="18">
        <v>1</v>
      </c>
      <c r="E35" s="29">
        <v>6</v>
      </c>
      <c r="F35" s="18"/>
      <c r="G35" s="18"/>
      <c r="H35" s="18"/>
      <c r="I35" s="18">
        <v>2.68</v>
      </c>
      <c r="J35" s="18">
        <v>1</v>
      </c>
      <c r="K35" s="29">
        <v>7.68</v>
      </c>
      <c r="L35" s="18">
        <v>2.68</v>
      </c>
      <c r="M35" s="18"/>
    </row>
    <row r="36" s="2" customFormat="1" ht="30" customHeight="1" spans="1:13">
      <c r="A36" s="18">
        <v>14</v>
      </c>
      <c r="B36" s="28" t="s">
        <v>55</v>
      </c>
      <c r="C36" s="18" t="s">
        <v>42</v>
      </c>
      <c r="D36" s="18">
        <v>1</v>
      </c>
      <c r="E36" s="29">
        <v>6</v>
      </c>
      <c r="F36" s="18"/>
      <c r="G36" s="18"/>
      <c r="H36" s="18"/>
      <c r="I36" s="18">
        <v>1.68</v>
      </c>
      <c r="J36" s="18">
        <v>1</v>
      </c>
      <c r="K36" s="29">
        <v>6.68</v>
      </c>
      <c r="L36" s="18">
        <v>1.68</v>
      </c>
      <c r="M36" s="18"/>
    </row>
    <row r="37" s="2" customFormat="1" ht="30" customHeight="1" spans="1:13">
      <c r="A37" s="18">
        <v>15</v>
      </c>
      <c r="B37" s="28" t="s">
        <v>56</v>
      </c>
      <c r="C37" s="18" t="s">
        <v>42</v>
      </c>
      <c r="D37" s="18">
        <v>1</v>
      </c>
      <c r="E37" s="29">
        <v>5</v>
      </c>
      <c r="F37" s="18"/>
      <c r="G37" s="18"/>
      <c r="H37" s="18"/>
      <c r="I37" s="18">
        <v>2</v>
      </c>
      <c r="J37" s="18">
        <v>1</v>
      </c>
      <c r="K37" s="32">
        <v>7</v>
      </c>
      <c r="L37" s="18">
        <v>2</v>
      </c>
      <c r="M37" s="18"/>
    </row>
    <row r="38" s="2" customFormat="1" ht="30" customHeight="1" spans="1:13">
      <c r="A38" s="18">
        <v>16</v>
      </c>
      <c r="B38" s="28" t="s">
        <v>57</v>
      </c>
      <c r="C38" s="18" t="s">
        <v>42</v>
      </c>
      <c r="D38" s="18">
        <v>1</v>
      </c>
      <c r="E38" s="29">
        <v>6</v>
      </c>
      <c r="F38" s="18"/>
      <c r="G38" s="18"/>
      <c r="H38" s="18"/>
      <c r="I38" s="18">
        <v>5.97</v>
      </c>
      <c r="J38" s="18">
        <v>1</v>
      </c>
      <c r="K38" s="29">
        <v>10.97</v>
      </c>
      <c r="L38" s="18">
        <v>5.97</v>
      </c>
      <c r="M38" s="18"/>
    </row>
    <row r="39" s="2" customFormat="1" ht="30" customHeight="1" spans="1:13">
      <c r="A39" s="18">
        <v>17</v>
      </c>
      <c r="B39" s="28" t="s">
        <v>58</v>
      </c>
      <c r="C39" s="18" t="s">
        <v>42</v>
      </c>
      <c r="D39" s="18">
        <v>1</v>
      </c>
      <c r="E39" s="29">
        <v>6</v>
      </c>
      <c r="F39" s="18"/>
      <c r="G39" s="18"/>
      <c r="H39" s="18"/>
      <c r="I39" s="18">
        <v>7.1</v>
      </c>
      <c r="J39" s="18">
        <v>1</v>
      </c>
      <c r="K39" s="29">
        <v>12.1</v>
      </c>
      <c r="L39" s="18">
        <v>7.1</v>
      </c>
      <c r="M39" s="18"/>
    </row>
    <row r="40" s="2" customFormat="1" ht="30" customHeight="1" spans="1:13">
      <c r="A40" s="18">
        <v>18</v>
      </c>
      <c r="B40" s="28" t="s">
        <v>59</v>
      </c>
      <c r="C40" s="18" t="s">
        <v>42</v>
      </c>
      <c r="D40" s="18">
        <v>1</v>
      </c>
      <c r="E40" s="29">
        <v>6</v>
      </c>
      <c r="F40" s="18"/>
      <c r="G40" s="18"/>
      <c r="H40" s="18"/>
      <c r="I40" s="18">
        <v>4.02</v>
      </c>
      <c r="J40" s="18">
        <v>1</v>
      </c>
      <c r="K40" s="29">
        <v>9.02</v>
      </c>
      <c r="L40" s="18">
        <v>4.02</v>
      </c>
      <c r="M40" s="18"/>
    </row>
    <row r="41" s="2" customFormat="1" ht="30" customHeight="1" spans="1:13">
      <c r="A41" s="15" t="s">
        <v>60</v>
      </c>
      <c r="B41" s="13"/>
      <c r="C41" s="18"/>
      <c r="D41" s="19"/>
      <c r="E41" s="19">
        <f t="shared" ref="E41:I41" si="11">SUM(E42,E45)</f>
        <v>160</v>
      </c>
      <c r="F41" s="19">
        <f t="shared" si="11"/>
        <v>-0.54</v>
      </c>
      <c r="G41" s="19"/>
      <c r="H41" s="19"/>
      <c r="I41" s="19">
        <f t="shared" si="11"/>
        <v>113</v>
      </c>
      <c r="J41" s="19"/>
      <c r="K41" s="19">
        <f>SUM(K42,K45)</f>
        <v>273</v>
      </c>
      <c r="L41" s="19">
        <f>SUM(L42,L45)</f>
        <v>113</v>
      </c>
      <c r="M41" s="18"/>
    </row>
    <row r="42" s="2" customFormat="1" ht="30" customHeight="1" spans="1:13">
      <c r="A42" s="19" t="s">
        <v>20</v>
      </c>
      <c r="B42" s="19" t="s">
        <v>61</v>
      </c>
      <c r="C42" s="18"/>
      <c r="D42" s="19">
        <v>0.6</v>
      </c>
      <c r="E42" s="19">
        <v>55</v>
      </c>
      <c r="F42" s="19">
        <v>-0.54</v>
      </c>
      <c r="G42" s="19"/>
      <c r="H42" s="19"/>
      <c r="I42" s="19"/>
      <c r="J42" s="19">
        <v>0.06</v>
      </c>
      <c r="K42" s="19">
        <v>55</v>
      </c>
      <c r="L42" s="19">
        <v>0</v>
      </c>
      <c r="M42" s="18"/>
    </row>
    <row r="43" s="2" customFormat="1" ht="30" customHeight="1" spans="1:13">
      <c r="A43" s="18"/>
      <c r="B43" s="19" t="s">
        <v>62</v>
      </c>
      <c r="C43" s="18"/>
      <c r="D43" s="19">
        <v>0.6</v>
      </c>
      <c r="E43" s="19">
        <v>55</v>
      </c>
      <c r="F43" s="19">
        <v>-0.54</v>
      </c>
      <c r="G43" s="19"/>
      <c r="H43" s="19"/>
      <c r="I43" s="19"/>
      <c r="J43" s="19">
        <v>0.06</v>
      </c>
      <c r="K43" s="19">
        <v>55</v>
      </c>
      <c r="L43" s="19">
        <v>0</v>
      </c>
      <c r="M43" s="18"/>
    </row>
    <row r="44" s="2" customFormat="1" ht="30" customHeight="1" spans="1:13">
      <c r="A44" s="18">
        <v>1</v>
      </c>
      <c r="B44" s="18" t="s">
        <v>63</v>
      </c>
      <c r="C44" s="18" t="s">
        <v>24</v>
      </c>
      <c r="D44" s="18">
        <v>0.6</v>
      </c>
      <c r="E44" s="18">
        <v>55</v>
      </c>
      <c r="F44" s="18">
        <v>-0.54</v>
      </c>
      <c r="G44" s="18"/>
      <c r="H44" s="18"/>
      <c r="I44" s="18"/>
      <c r="J44" s="18">
        <v>0.06</v>
      </c>
      <c r="K44" s="18">
        <v>55</v>
      </c>
      <c r="L44" s="18">
        <v>0</v>
      </c>
      <c r="M44" s="18"/>
    </row>
    <row r="45" s="2" customFormat="1" ht="30" customHeight="1" spans="1:13">
      <c r="A45" s="19" t="s">
        <v>32</v>
      </c>
      <c r="B45" s="19" t="s">
        <v>64</v>
      </c>
      <c r="C45" s="19"/>
      <c r="D45" s="19">
        <v>1</v>
      </c>
      <c r="E45" s="19">
        <v>105</v>
      </c>
      <c r="F45" s="19"/>
      <c r="G45" s="19"/>
      <c r="H45" s="19"/>
      <c r="I45" s="19">
        <v>113</v>
      </c>
      <c r="J45" s="19">
        <v>1</v>
      </c>
      <c r="K45" s="19">
        <v>218</v>
      </c>
      <c r="L45" s="19">
        <v>113</v>
      </c>
      <c r="M45" s="19"/>
    </row>
    <row r="46" s="2" customFormat="1" ht="30" customHeight="1" spans="1:13">
      <c r="A46" s="19"/>
      <c r="B46" s="19" t="s">
        <v>25</v>
      </c>
      <c r="C46" s="19"/>
      <c r="D46" s="19">
        <v>1</v>
      </c>
      <c r="E46" s="19">
        <v>105</v>
      </c>
      <c r="F46" s="19"/>
      <c r="G46" s="19"/>
      <c r="H46" s="19"/>
      <c r="I46" s="19">
        <v>113</v>
      </c>
      <c r="J46" s="19">
        <v>1</v>
      </c>
      <c r="K46" s="19">
        <v>218</v>
      </c>
      <c r="L46" s="19">
        <v>113</v>
      </c>
      <c r="M46" s="19"/>
    </row>
    <row r="47" s="2" customFormat="1" ht="30" customHeight="1" spans="1:13">
      <c r="A47" s="18">
        <v>1</v>
      </c>
      <c r="B47" s="27" t="s">
        <v>65</v>
      </c>
      <c r="C47" s="18" t="s">
        <v>24</v>
      </c>
      <c r="D47" s="18">
        <v>1</v>
      </c>
      <c r="E47" s="18">
        <v>105</v>
      </c>
      <c r="F47" s="18"/>
      <c r="G47" s="18"/>
      <c r="H47" s="18"/>
      <c r="I47" s="18">
        <v>113</v>
      </c>
      <c r="J47" s="18">
        <v>1</v>
      </c>
      <c r="K47" s="18">
        <v>218</v>
      </c>
      <c r="L47" s="18">
        <v>113</v>
      </c>
      <c r="M47" s="18" t="s">
        <v>66</v>
      </c>
    </row>
  </sheetData>
  <mergeCells count="10">
    <mergeCell ref="A2:M2"/>
    <mergeCell ref="C3:E3"/>
    <mergeCell ref="F3:I3"/>
    <mergeCell ref="J3:L3"/>
    <mergeCell ref="A5:B5"/>
    <mergeCell ref="A6:B6"/>
    <mergeCell ref="A41:B41"/>
    <mergeCell ref="A3:A4"/>
    <mergeCell ref="B3:B4"/>
    <mergeCell ref="M3:M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*禾莉</cp:lastModifiedBy>
  <dcterms:created xsi:type="dcterms:W3CDTF">2020-02-14T03:07:00Z</dcterms:created>
  <dcterms:modified xsi:type="dcterms:W3CDTF">2020-02-17T00:52:44Z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