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0"/>
  </bookViews>
  <sheets>
    <sheet name="汇总表" sheetId="1" r:id="rId1"/>
    <sheet name="交通" sheetId="2" r:id="rId2"/>
    <sheet name="水利" sheetId="3" r:id="rId3"/>
    <sheet name="人居环境" sheetId="4" r:id="rId4"/>
  </sheets>
  <definedNames>
    <definedName name="_xlnm.Print_Titles" localSheetId="3">'人居环境'!$4:$4</definedName>
    <definedName name="_xlnm.Print_Titles" localSheetId="2">'水利'!$4:$4</definedName>
    <definedName name="_xlnm.Print_Titles" localSheetId="1">'交通'!$4:$4</definedName>
    <definedName name="_xlnm._FilterDatabase" localSheetId="1" hidden="1">'交通'!$A$4:$IG$144</definedName>
  </definedNames>
  <calcPr fullCalcOnLoad="1"/>
</workbook>
</file>

<file path=xl/sharedStrings.xml><?xml version="1.0" encoding="utf-8"?>
<sst xmlns="http://schemas.openxmlformats.org/spreadsheetml/2006/main" count="2223" uniqueCount="1237">
  <si>
    <t>附件1</t>
  </si>
  <si>
    <t>石泉县2020年脱贫攻坚财政整合基础设施项目和资金计划汇总表</t>
  </si>
  <si>
    <t>序号</t>
  </si>
  <si>
    <t>项目单位</t>
  </si>
  <si>
    <t>项目   个数（个）</t>
  </si>
  <si>
    <t>计划总投资    （万元）</t>
  </si>
  <si>
    <t>交通设施</t>
  </si>
  <si>
    <t>水利设施</t>
  </si>
  <si>
    <t>人居环境改善</t>
  </si>
  <si>
    <t>备注</t>
  </si>
  <si>
    <t>通村路完善工程</t>
  </si>
  <si>
    <t>产业路硬化</t>
  </si>
  <si>
    <t>农业园区基础设施配套</t>
  </si>
  <si>
    <t>生命防护工程</t>
  </si>
  <si>
    <t>便民桥</t>
  </si>
  <si>
    <t>安全饮水</t>
  </si>
  <si>
    <t>堤防</t>
  </si>
  <si>
    <t>灌溉工程</t>
  </si>
  <si>
    <t>农村厕所改造</t>
  </si>
  <si>
    <t>垃圾箱、垃圾桶配备</t>
  </si>
  <si>
    <t>农村污水处理       配套</t>
  </si>
  <si>
    <t>村口治理</t>
  </si>
  <si>
    <t>公厕</t>
  </si>
  <si>
    <t>数量（条）</t>
  </si>
  <si>
    <t>规模 （公里）</t>
  </si>
  <si>
    <t>计划投资（万元）</t>
  </si>
  <si>
    <t>规模  （公里）</t>
  </si>
  <si>
    <t>数量（处）</t>
  </si>
  <si>
    <t>数量（户）</t>
  </si>
  <si>
    <t>项目数量（个）</t>
  </si>
  <si>
    <t>设施  数量（个）</t>
  </si>
  <si>
    <t>合计</t>
  </si>
  <si>
    <t>城关镇</t>
  </si>
  <si>
    <t>池河镇</t>
  </si>
  <si>
    <t>饶峰镇</t>
  </si>
  <si>
    <t>两河镇</t>
  </si>
  <si>
    <t>后柳镇</t>
  </si>
  <si>
    <t>喜河镇</t>
  </si>
  <si>
    <t>熨斗镇</t>
  </si>
  <si>
    <t>中池镇</t>
  </si>
  <si>
    <t>迎丰镇</t>
  </si>
  <si>
    <t>云雾山镇</t>
  </si>
  <si>
    <t>曾溪镇</t>
  </si>
  <si>
    <t>附件2</t>
  </si>
  <si>
    <t>石泉县2020年脱贫攻坚财政整合基础设施项目和资金计划表（交通设施类）</t>
  </si>
  <si>
    <t>项目名称</t>
  </si>
  <si>
    <t>建设  性质</t>
  </si>
  <si>
    <t>建设内容及规模    （公里、处、户）</t>
  </si>
  <si>
    <t>实施地点</t>
  </si>
  <si>
    <t>资金投入         （万元）</t>
  </si>
  <si>
    <t>受益对象   （户/人）</t>
  </si>
  <si>
    <t>受益贫困户  （户/人）</t>
  </si>
  <si>
    <t>绩效目标</t>
  </si>
  <si>
    <t>一</t>
  </si>
  <si>
    <t>道路完善工程</t>
  </si>
  <si>
    <t>农光村二至五组完善工程</t>
  </si>
  <si>
    <t>新建</t>
  </si>
  <si>
    <t>农光村二至五组</t>
  </si>
  <si>
    <t>60户137人</t>
  </si>
  <si>
    <t>13户34人</t>
  </si>
  <si>
    <t>完善道路配套设施，改善村民生产生活环境</t>
  </si>
  <si>
    <t>红星村通村一组路完善工程</t>
  </si>
  <si>
    <t>红星村一组</t>
  </si>
  <si>
    <t>205户584人</t>
  </si>
  <si>
    <t>100户255人</t>
  </si>
  <si>
    <t>丝银坝村五六组完善工程</t>
  </si>
  <si>
    <t>丝银坝村
五六组</t>
  </si>
  <si>
    <t>60户219人</t>
  </si>
  <si>
    <t>16户34人</t>
  </si>
  <si>
    <t>4</t>
  </si>
  <si>
    <t>两河镇中心至艾心村片区路完善工程</t>
  </si>
  <si>
    <t>中心村至艾心村</t>
  </si>
  <si>
    <t>29户104人</t>
  </si>
  <si>
    <t>10户23人</t>
  </si>
  <si>
    <t>蔡河村六组通组路完善工程</t>
  </si>
  <si>
    <t>蔡河村六组</t>
  </si>
  <si>
    <t>190户632人</t>
  </si>
  <si>
    <t>82户248人</t>
  </si>
  <si>
    <t>基础设施配套建设，改善村民生产生活环境</t>
  </si>
  <si>
    <t>中心村一组组级路完善工程</t>
  </si>
  <si>
    <t>中心村一组（柳树坪）</t>
  </si>
  <si>
    <t>26户68人</t>
  </si>
  <si>
    <t>11户27人</t>
  </si>
  <si>
    <t>长阳村三组组级路完善工程</t>
  </si>
  <si>
    <t>长阳村三组</t>
  </si>
  <si>
    <t>24户96人</t>
  </si>
  <si>
    <t>1户3人</t>
  </si>
  <si>
    <t>饶峰村至大湾村通村路完善工程</t>
  </si>
  <si>
    <t>饶峰村、金星村、大湾村</t>
  </si>
  <si>
    <t>142户564人</t>
  </si>
  <si>
    <t>18户65人</t>
  </si>
  <si>
    <t>基础设施配套建设，改善村民交通条件</t>
  </si>
  <si>
    <t>板长村二组（锯齿坝至高川）道路完善工程</t>
  </si>
  <si>
    <t>板长村二组（锯齿坝至高川）</t>
  </si>
  <si>
    <t>13户55人</t>
  </si>
  <si>
    <t>5户20人</t>
  </si>
  <si>
    <t>熨斗镇长岭村四组组级路完善工程</t>
  </si>
  <si>
    <t>长岭村四组</t>
  </si>
  <si>
    <t>74户254人</t>
  </si>
  <si>
    <t>31户105人</t>
  </si>
  <si>
    <t>11</t>
  </si>
  <si>
    <t>西沙河村道路完善工程</t>
  </si>
  <si>
    <t>西沙河村</t>
  </si>
  <si>
    <t>20户71人</t>
  </si>
  <si>
    <t>完善道路配套设施，改善村民生产生活环境。</t>
  </si>
  <si>
    <t>二</t>
  </si>
  <si>
    <t>产业路硬化工程</t>
  </si>
  <si>
    <t>百乐村二、三组产业路硬化</t>
  </si>
  <si>
    <t>百乐村二、三组</t>
  </si>
  <si>
    <t>100户390人</t>
  </si>
  <si>
    <t>12户27人</t>
  </si>
  <si>
    <t>带动产业发展，解决沿线群众出行问题</t>
  </si>
  <si>
    <t>珍珠河村五组产业路硬化</t>
  </si>
  <si>
    <t>珍珠河村五组（贺家湾）</t>
  </si>
  <si>
    <t>80户307人</t>
  </si>
  <si>
    <t>25户79人</t>
  </si>
  <si>
    <t>元岭村四、五组产业路硬化</t>
  </si>
  <si>
    <t>元岭村四、五组</t>
  </si>
  <si>
    <t>98户152人</t>
  </si>
  <si>
    <t>14户38人</t>
  </si>
  <si>
    <t>新联村七、八组产业路硬化</t>
  </si>
  <si>
    <t>新联村七、八组</t>
  </si>
  <si>
    <t>37户61人</t>
  </si>
  <si>
    <t>10户29人</t>
  </si>
  <si>
    <t>5</t>
  </si>
  <si>
    <t>池河镇合心村七组产业路硬化</t>
  </si>
  <si>
    <t>合心村七组</t>
  </si>
  <si>
    <t>50户157人</t>
  </si>
  <si>
    <t>33户91人</t>
  </si>
  <si>
    <t>带动桑园示范点发展</t>
  </si>
  <si>
    <t>6</t>
  </si>
  <si>
    <t>池河镇谭家湾村2组桑园产业路</t>
  </si>
  <si>
    <t>谭家湾村二组桑树园</t>
  </si>
  <si>
    <t>90户150人</t>
  </si>
  <si>
    <t>6户21人</t>
  </si>
  <si>
    <t>7</t>
  </si>
  <si>
    <t>新棉村一、二、四组产业路硬化</t>
  </si>
  <si>
    <t>新棉村一、二、四组</t>
  </si>
  <si>
    <t>201户594人</t>
  </si>
  <si>
    <t>22户38人</t>
  </si>
  <si>
    <t>能解决产业园沿线群众出行安全问题，带动产业发展</t>
  </si>
  <si>
    <t>8</t>
  </si>
  <si>
    <t>新棉村一、二、三、四组产业路硬化</t>
  </si>
  <si>
    <t>新棉村一、二、三、四组</t>
  </si>
  <si>
    <t>265户770人</t>
  </si>
  <si>
    <t>9</t>
  </si>
  <si>
    <t>五爱村七组产业路硬化</t>
  </si>
  <si>
    <t>五爱村七组</t>
  </si>
  <si>
    <t>124户433人</t>
  </si>
  <si>
    <t>15户35人</t>
  </si>
  <si>
    <t>10</t>
  </si>
  <si>
    <t>力建村七组产业路硬化</t>
  </si>
  <si>
    <t>力建村七组</t>
  </si>
  <si>
    <t>81户250人</t>
  </si>
  <si>
    <t>39户109人</t>
  </si>
  <si>
    <t>力建村九组产业路硬化</t>
  </si>
  <si>
    <t>力建村</t>
  </si>
  <si>
    <t>32户90人</t>
  </si>
  <si>
    <t>19户53人</t>
  </si>
  <si>
    <t>12</t>
  </si>
  <si>
    <t>石泉县池河镇五爱村道路硬化</t>
  </si>
  <si>
    <t>五爱村</t>
  </si>
  <si>
    <t>809户2727人</t>
  </si>
  <si>
    <t>197户510人</t>
  </si>
  <si>
    <t>交通局实施</t>
  </si>
  <si>
    <t>13</t>
  </si>
  <si>
    <t>合心村一、二组王家院子大桥引桥</t>
  </si>
  <si>
    <t>合心村一、二组王家院子</t>
  </si>
  <si>
    <t>279户862人</t>
  </si>
  <si>
    <t>125户348</t>
  </si>
  <si>
    <t>解决沿线群众出行问题</t>
  </si>
  <si>
    <t>14</t>
  </si>
  <si>
    <t>合一村一、二组产业路硬化</t>
  </si>
  <si>
    <t>合一村一、二组</t>
  </si>
  <si>
    <t>33户111人</t>
  </si>
  <si>
    <t>21户73人</t>
  </si>
  <si>
    <t>15</t>
  </si>
  <si>
    <t>石泉县池河镇合心村道路硬化</t>
  </si>
  <si>
    <t>合心村</t>
  </si>
  <si>
    <t>16</t>
  </si>
  <si>
    <t>蒲溪村三组产业路</t>
  </si>
  <si>
    <t>蒲溪村三组</t>
  </si>
  <si>
    <t>13户52人</t>
  </si>
  <si>
    <t>3户8人</t>
  </si>
  <si>
    <t>有中药材200亩</t>
  </si>
  <si>
    <t>17</t>
  </si>
  <si>
    <t>中心村六组产业路硬化</t>
  </si>
  <si>
    <t>中心村六组</t>
  </si>
  <si>
    <t>29户102人</t>
  </si>
  <si>
    <t>7户17人</t>
  </si>
  <si>
    <t>解决150基本农田交通不便问题，促进设施农发展</t>
  </si>
  <si>
    <t>18</t>
  </si>
  <si>
    <t>中心村桥梁引线</t>
  </si>
  <si>
    <t>中心村二组</t>
  </si>
  <si>
    <t>191户633人</t>
  </si>
  <si>
    <t>49户145人</t>
  </si>
  <si>
    <t>解决中心三四组村民出行难问题</t>
  </si>
  <si>
    <t>19</t>
  </si>
  <si>
    <t>兴坪村三组产业路硬化</t>
  </si>
  <si>
    <t>兴坪村三组</t>
  </si>
  <si>
    <t>131户340人</t>
  </si>
  <si>
    <t>10户21人</t>
  </si>
  <si>
    <t>连通二、三组，方便出行，发展产业</t>
  </si>
  <si>
    <t>20</t>
  </si>
  <si>
    <t>兴坪村四、五组产业路硬化</t>
  </si>
  <si>
    <t>兴坪村四、五组</t>
  </si>
  <si>
    <t>69户167人</t>
  </si>
  <si>
    <t>18户40人</t>
  </si>
  <si>
    <t>群英村八组产业路硬化</t>
  </si>
  <si>
    <t>群英村八组产业路</t>
  </si>
  <si>
    <t>61户198人</t>
  </si>
  <si>
    <t>21户76人</t>
  </si>
  <si>
    <t>带动贫困户特色产业发展</t>
  </si>
  <si>
    <t>群英村六组产业路硬化</t>
  </si>
  <si>
    <t>群英村六组产业路</t>
  </si>
  <si>
    <t>15户53人</t>
  </si>
  <si>
    <t>4户13人</t>
  </si>
  <si>
    <t>磨石村六组罗家湾产业路硬化</t>
  </si>
  <si>
    <t>磨石村六组罗家湾</t>
  </si>
  <si>
    <t>15户52人</t>
  </si>
  <si>
    <t>6户19人</t>
  </si>
  <si>
    <t>磨石村八组老庄子产业路硬化</t>
  </si>
  <si>
    <t>磨石村八组老庄子产业路</t>
  </si>
  <si>
    <t>21户63人</t>
  </si>
  <si>
    <t>5户15人</t>
  </si>
  <si>
    <t>磨石村九组孙家院子产业路硬化</t>
  </si>
  <si>
    <t>磨石村九组孙家院子</t>
  </si>
  <si>
    <t>19户58人</t>
  </si>
  <si>
    <t>7户25人</t>
  </si>
  <si>
    <t>磨石村一组道路硬化</t>
  </si>
  <si>
    <t>磨石村一组</t>
  </si>
  <si>
    <t>26户60人</t>
  </si>
  <si>
    <t>9户31人</t>
  </si>
  <si>
    <t>解决一组60人出行问题</t>
  </si>
  <si>
    <t>柏桥村三组产业路硬化</t>
  </si>
  <si>
    <t>柏桥村三组</t>
  </si>
  <si>
    <t>125户677人</t>
  </si>
  <si>
    <t>58户164人</t>
  </si>
  <si>
    <t>牛石川村四组产业路硬化</t>
  </si>
  <si>
    <t>牛石川村四组</t>
  </si>
  <si>
    <t>35户109人</t>
  </si>
  <si>
    <t>16户49人</t>
  </si>
  <si>
    <t>长兴村一四六组产业路硬化</t>
  </si>
  <si>
    <t>长兴村一四六组</t>
  </si>
  <si>
    <t>35户121人</t>
  </si>
  <si>
    <t>14户45人</t>
  </si>
  <si>
    <t>永红村五组产业路硬化</t>
  </si>
  <si>
    <t>永红村五组</t>
  </si>
  <si>
    <t>8户25人</t>
  </si>
  <si>
    <t>1户1人</t>
  </si>
  <si>
    <t>前峰村一组产业路硬化</t>
  </si>
  <si>
    <t>前峰村一组</t>
  </si>
  <si>
    <t>3户12人</t>
  </si>
  <si>
    <t>32</t>
  </si>
  <si>
    <t>团结村四组产业路硬化</t>
  </si>
  <si>
    <t>团结村四组</t>
  </si>
  <si>
    <t>77户269人</t>
  </si>
  <si>
    <t>32户83人</t>
  </si>
  <si>
    <t>33</t>
  </si>
  <si>
    <t>长顺村二组产业路硬化</t>
  </si>
  <si>
    <t>长顺村二组</t>
  </si>
  <si>
    <t>26户86人</t>
  </si>
  <si>
    <t>8户22人</t>
  </si>
  <si>
    <t>34</t>
  </si>
  <si>
    <t>档山村五组产业路硬化</t>
  </si>
  <si>
    <t>档山村五组</t>
  </si>
  <si>
    <t>10户25人</t>
  </si>
  <si>
    <t>5户12人</t>
  </si>
  <si>
    <t>35</t>
  </si>
  <si>
    <t>盘龙村五六组产业路硬化</t>
  </si>
  <si>
    <t>盘龙村五六组</t>
  </si>
  <si>
    <t>62户229人</t>
  </si>
  <si>
    <t>12户36人</t>
  </si>
  <si>
    <t>基础设施配套建设，改善村民生产环境</t>
  </si>
  <si>
    <t>熨斗镇金星村一组（曹家湾）产业路硬化</t>
  </si>
  <si>
    <t>金星村一组（曹家湾）</t>
  </si>
  <si>
    <t>13户38人</t>
  </si>
  <si>
    <t>6户22人</t>
  </si>
  <si>
    <t>茶园30亩，羊场1处</t>
  </si>
  <si>
    <t>熨斗镇金星村一组（石门沟）产业路硬化</t>
  </si>
  <si>
    <t>金星村一组（石门沟）</t>
  </si>
  <si>
    <t>5户14人</t>
  </si>
  <si>
    <t>4户11人</t>
  </si>
  <si>
    <t>茶园20亩，羊场1处</t>
  </si>
  <si>
    <t>熨斗镇金星村二组（鸡公寨）产业路硬化</t>
  </si>
  <si>
    <t>金星村二组（鸡公寨）</t>
  </si>
  <si>
    <t>23户83人</t>
  </si>
  <si>
    <t>14户48人</t>
  </si>
  <si>
    <t>茶园130亩，李子园20亩，千头猪场1处</t>
  </si>
  <si>
    <t>麦坪村四组（漳水河至易家院子）产业路硬化</t>
  </si>
  <si>
    <t>麦坪村四组（漳水河至易家院子）</t>
  </si>
  <si>
    <t>11户36人</t>
  </si>
  <si>
    <t>3户10人</t>
  </si>
  <si>
    <t>烤烟100亩</t>
  </si>
  <si>
    <t>双坪村三组、四组产业路硬化</t>
  </si>
  <si>
    <t>双坪村三组至四组</t>
  </si>
  <si>
    <t>50亩茶园，出栏生猪350头</t>
  </si>
  <si>
    <t>老湾村一组产业路硬化</t>
  </si>
  <si>
    <t>老湾村一组陈泽玖门前</t>
  </si>
  <si>
    <t>31户69人</t>
  </si>
  <si>
    <t>基础设施配套，助农增收</t>
  </si>
  <si>
    <t>军民村三组产业路</t>
  </si>
  <si>
    <t>三组喻家梁到大树扒</t>
  </si>
  <si>
    <t>31户114人</t>
  </si>
  <si>
    <t>65户</t>
  </si>
  <si>
    <t>老湾村一组叶方普门前</t>
  </si>
  <si>
    <t>东沙河村三组产业路硬化</t>
  </si>
  <si>
    <t>东沙河村三组</t>
  </si>
  <si>
    <t>40户110人</t>
  </si>
  <si>
    <t>10户31人</t>
  </si>
  <si>
    <t>云阳村至秋树坝环线</t>
  </si>
  <si>
    <t>云阳村至秋树坝村</t>
  </si>
  <si>
    <t>285户1008人</t>
  </si>
  <si>
    <t>103户282人</t>
  </si>
  <si>
    <t>双河村八组产业路硬化</t>
  </si>
  <si>
    <t>双河村八组</t>
  </si>
  <si>
    <t>19户68人</t>
  </si>
  <si>
    <t>6户18人</t>
  </si>
  <si>
    <t>47</t>
  </si>
  <si>
    <t>瓦窑、大沟、油坊、联盟组级路硬化</t>
  </si>
  <si>
    <t>瓦窑村、大沟村、油坊湾村、联盟村</t>
  </si>
  <si>
    <t>67户248人</t>
  </si>
  <si>
    <t>36户92人</t>
  </si>
  <si>
    <t>三</t>
  </si>
  <si>
    <t>1</t>
  </si>
  <si>
    <t>马孝华东风村六组县级产业园</t>
  </si>
  <si>
    <t>东风村六组</t>
  </si>
  <si>
    <t>115户333人</t>
  </si>
  <si>
    <t>103户289人</t>
  </si>
  <si>
    <t>2</t>
  </si>
  <si>
    <t>火地沟生态农业合作社飞地产业园基础设施配套</t>
  </si>
  <si>
    <t>社区</t>
  </si>
  <si>
    <t>23户71人</t>
  </si>
  <si>
    <t>产业园基础设施配套</t>
  </si>
  <si>
    <t>3</t>
  </si>
  <si>
    <t>两河集镇社区工厂产业园基础设施配套项目</t>
  </si>
  <si>
    <t>城镇社区</t>
  </si>
  <si>
    <t>32户108人</t>
  </si>
  <si>
    <t>6户12人</t>
  </si>
  <si>
    <t>四</t>
  </si>
  <si>
    <t>农村道路生命防护工程</t>
  </si>
  <si>
    <t>210国道至石院子生命防护工程</t>
  </si>
  <si>
    <t>黄荆坝村（210国道至石院子）</t>
  </si>
  <si>
    <t>39户139人</t>
  </si>
  <si>
    <t>3户7人</t>
  </si>
  <si>
    <t>解决沿线群众安全出行问题</t>
  </si>
  <si>
    <t>农光村一至四组生命防护工程</t>
  </si>
  <si>
    <t>农光村一至四组</t>
  </si>
  <si>
    <t>176户556人</t>
  </si>
  <si>
    <t>36户94人</t>
  </si>
  <si>
    <t>新联村二组生命防护工程</t>
  </si>
  <si>
    <t>新联村二组</t>
  </si>
  <si>
    <t>112户368人</t>
  </si>
  <si>
    <t>38户76人</t>
  </si>
  <si>
    <t>五三村二、六组生命防护工程</t>
  </si>
  <si>
    <t>五三村二、六组</t>
  </si>
  <si>
    <t>78户224人</t>
  </si>
  <si>
    <t>27户51人</t>
  </si>
  <si>
    <t>池河镇五爱村农村道路生命防护工程</t>
  </si>
  <si>
    <t>解决沿线群众出行安全问题</t>
  </si>
  <si>
    <t>胜利村园区路生命防护工程</t>
  </si>
  <si>
    <t>胜利村园区路</t>
  </si>
  <si>
    <t>203户593人</t>
  </si>
  <si>
    <t>15户43人</t>
  </si>
  <si>
    <t>两河镇简场村二组道路生命防护工程</t>
  </si>
  <si>
    <t>简场村二组</t>
  </si>
  <si>
    <t>48户147人</t>
  </si>
  <si>
    <t>两河镇高原村道路生命防护工程</t>
  </si>
  <si>
    <t>高原村</t>
  </si>
  <si>
    <t>155户478人</t>
  </si>
  <si>
    <t>34户80人</t>
  </si>
  <si>
    <t>两河镇中心村道路生命防护工程</t>
  </si>
  <si>
    <t>中心村</t>
  </si>
  <si>
    <t>191户633人人</t>
  </si>
  <si>
    <t>两河镇火地沟村道路生命防护工程</t>
  </si>
  <si>
    <t>火地沟</t>
  </si>
  <si>
    <t>196户650人</t>
  </si>
  <si>
    <t>66户195人</t>
  </si>
  <si>
    <t>一心村道路生命防护工程</t>
  </si>
  <si>
    <t>一心村</t>
  </si>
  <si>
    <t>204户705人</t>
  </si>
  <si>
    <t>80户204人</t>
  </si>
  <si>
    <t>奎星村三组至凤阳小学道路生命防护工程</t>
  </si>
  <si>
    <t>奎星村三组至凤阳小学</t>
  </si>
  <si>
    <t>11户42人</t>
  </si>
  <si>
    <t>3户14人</t>
  </si>
  <si>
    <t>先联至中河片区路生命防护工程</t>
  </si>
  <si>
    <t>先联、板长、中河</t>
  </si>
  <si>
    <t>166户591人</t>
  </si>
  <si>
    <t>95户335人</t>
  </si>
  <si>
    <t>老湾村至堰坪村道路防护工程</t>
  </si>
  <si>
    <t>老湾村至堰坪村</t>
  </si>
  <si>
    <t>25户73人</t>
  </si>
  <si>
    <t>12户31人</t>
  </si>
  <si>
    <t>弓箭沟村村主干道生命防护工程</t>
  </si>
  <si>
    <t>弓箭沟村</t>
  </si>
  <si>
    <t>201户/662人</t>
  </si>
  <si>
    <t>111户/332人</t>
  </si>
  <si>
    <t>新庄村生命防护工程</t>
  </si>
  <si>
    <t>新庄村</t>
  </si>
  <si>
    <t>186户/599人</t>
  </si>
  <si>
    <t>66户/164人</t>
  </si>
  <si>
    <t xml:space="preserve"> 联盟村三组、五组生命防护工程</t>
  </si>
  <si>
    <t>联盟村三组、五组</t>
  </si>
  <si>
    <t>62户211人</t>
  </si>
  <si>
    <t>25户95人</t>
  </si>
  <si>
    <t>瓦窑村一组兰家湾至徐家院子道路防护工程</t>
  </si>
  <si>
    <t>瓦窑村一组兰家湾至徐家院子</t>
  </si>
  <si>
    <t>24户80人</t>
  </si>
  <si>
    <t>5户16人</t>
  </si>
  <si>
    <t>大沟村道路生命防护工程</t>
  </si>
  <si>
    <t>修建</t>
  </si>
  <si>
    <t>大沟村</t>
  </si>
  <si>
    <t>322户922人</t>
  </si>
  <si>
    <t>165户441人</t>
  </si>
  <si>
    <t>五</t>
  </si>
  <si>
    <t>桥梁工程（含便民桥）</t>
  </si>
  <si>
    <t>古堰社区二组跨饶峰河桥梁</t>
  </si>
  <si>
    <t>古堰社区二组</t>
  </si>
  <si>
    <t>662户1256人</t>
  </si>
  <si>
    <t>83户307人</t>
  </si>
  <si>
    <t>解决沿线群众渡河困难</t>
  </si>
  <si>
    <t>合一村便民桥</t>
  </si>
  <si>
    <t>合一村</t>
  </si>
  <si>
    <t>27户69人</t>
  </si>
  <si>
    <t>6户9人</t>
  </si>
  <si>
    <t>解决沿线群众出行困难</t>
  </si>
  <si>
    <t>菩萨洞池河桥</t>
  </si>
  <si>
    <t>谭家湾村</t>
  </si>
  <si>
    <t>367户1226人</t>
  </si>
  <si>
    <t>67户156人</t>
  </si>
  <si>
    <t>五爱村洪河桥</t>
  </si>
  <si>
    <t>合心村1、2组王家院子桥</t>
  </si>
  <si>
    <t>合心村1、2组王家院子</t>
  </si>
  <si>
    <t>池河镇实施</t>
  </si>
  <si>
    <t>饶峰村11组便民桥</t>
  </si>
  <si>
    <t>饶峰村11组</t>
  </si>
  <si>
    <t>21户45人</t>
  </si>
  <si>
    <t>5户13人</t>
  </si>
  <si>
    <t>牛羊河村三组便民桥</t>
  </si>
  <si>
    <t>牛羊河村三组</t>
  </si>
  <si>
    <t>15户38人</t>
  </si>
  <si>
    <t>兴坪村桥梁</t>
  </si>
  <si>
    <t>兴坪村</t>
  </si>
  <si>
    <t>164户418人</t>
  </si>
  <si>
    <t>28户69人</t>
  </si>
  <si>
    <t>连通兴坪集镇与1.3.6组，方便4.5组群众过河耕作。</t>
  </si>
  <si>
    <t>中心村桥梁</t>
  </si>
  <si>
    <t>高原村三元沟便民桥</t>
  </si>
  <si>
    <t>高原村三元沟</t>
  </si>
  <si>
    <t>66户193人</t>
  </si>
  <si>
    <t>柏桥村三组桥梁</t>
  </si>
  <si>
    <t>香炉沟池河桥及引线</t>
  </si>
  <si>
    <t>香炉沟村</t>
  </si>
  <si>
    <t>295户914人</t>
  </si>
  <si>
    <t>148户380人</t>
  </si>
  <si>
    <t>含引线500米（交通局实施）</t>
  </si>
  <si>
    <t>红花坪村便民桥</t>
  </si>
  <si>
    <t>红花坪村</t>
  </si>
  <si>
    <t>11户/44人</t>
  </si>
  <si>
    <t>5户/18人</t>
  </si>
  <si>
    <t>基础设施配套建设，改善沿线5户贫困户交通条件</t>
  </si>
  <si>
    <t>云雾山镇秋树坝村四组便民桥</t>
  </si>
  <si>
    <t>云雾山镇秋树坝村四组</t>
  </si>
  <si>
    <t>56户203人</t>
  </si>
  <si>
    <t>17户45人</t>
  </si>
  <si>
    <t>联盟村四组便民桥</t>
  </si>
  <si>
    <t>联盟村四组</t>
  </si>
  <si>
    <t>17户57人</t>
  </si>
  <si>
    <t>8户27人</t>
  </si>
  <si>
    <t>立新村安置点便民桥及引线工程</t>
  </si>
  <si>
    <t>改建</t>
  </si>
  <si>
    <t>立新村安置点</t>
  </si>
  <si>
    <t>235户683人</t>
  </si>
  <si>
    <t>102户279人</t>
  </si>
  <si>
    <t>基础设施配套，解决沿线群众安全出行</t>
  </si>
  <si>
    <t>军民村便民桥</t>
  </si>
  <si>
    <t>四组山岔沟</t>
  </si>
  <si>
    <t>94户240人</t>
  </si>
  <si>
    <t>487人</t>
  </si>
  <si>
    <t>附件3</t>
  </si>
  <si>
    <t>石泉县2020年脱贫攻坚财政整合基础设施项目和资金计划表（水利设施类）</t>
  </si>
  <si>
    <t>建设性质</t>
  </si>
  <si>
    <t>建设内容及规模          （公里、处）</t>
  </si>
  <si>
    <t>资金投入          （万元）</t>
  </si>
  <si>
    <t>受益对象 （户/人）</t>
  </si>
  <si>
    <t>受益贫困户 （户/人）</t>
  </si>
  <si>
    <t>池河镇良田村供水提升工程</t>
  </si>
  <si>
    <t>良田村</t>
  </si>
  <si>
    <t>409户1467人</t>
  </si>
  <si>
    <t>72户130人</t>
  </si>
  <si>
    <t>提升安全饮水质量</t>
  </si>
  <si>
    <t>两河集镇供水提升工程</t>
  </si>
  <si>
    <t>集镇社区</t>
  </si>
  <si>
    <t>700户1549人</t>
  </si>
  <si>
    <t>254户501人</t>
  </si>
  <si>
    <t>中心村三、四组安全饮水提升工程</t>
  </si>
  <si>
    <t>中心村村三组、四组</t>
  </si>
  <si>
    <t>71户231人</t>
  </si>
  <si>
    <t>21户55人</t>
  </si>
  <si>
    <t>后柳镇中坝社区供水提升工程</t>
  </si>
  <si>
    <t>中坝村</t>
  </si>
  <si>
    <t>233人878人</t>
  </si>
  <si>
    <t>24户47人</t>
  </si>
  <si>
    <t>喜河镇集镇供水提升工程</t>
  </si>
  <si>
    <t>洞沟村王家庄</t>
  </si>
  <si>
    <t>520户1847人</t>
  </si>
  <si>
    <t>50户147人</t>
  </si>
  <si>
    <t>瓦子沟村三组、四组饮水提升工程</t>
  </si>
  <si>
    <t>瓦子沟村三组、四组</t>
  </si>
  <si>
    <t>14户55人</t>
  </si>
  <si>
    <t>10户32人</t>
  </si>
  <si>
    <t>沙湾村一组、二组饮水提升工程</t>
  </si>
  <si>
    <t>沙湾村一组、二组</t>
  </si>
  <si>
    <t>32户137人</t>
  </si>
  <si>
    <t>11户44人</t>
  </si>
  <si>
    <t>板长村二组饮水提升工程</t>
  </si>
  <si>
    <t>板长村二组</t>
  </si>
  <si>
    <t>9户40人</t>
  </si>
  <si>
    <t>19户80人</t>
  </si>
  <si>
    <t>金星村饮水提升工程</t>
  </si>
  <si>
    <t>金星村</t>
  </si>
  <si>
    <t>4户18人</t>
  </si>
  <si>
    <t>中池集镇集中供水提升工程</t>
  </si>
  <si>
    <t>筷子铺村</t>
  </si>
  <si>
    <t>674户2385人</t>
  </si>
  <si>
    <t>63户161人</t>
  </si>
  <si>
    <t>迎丰敬老院饮水提升工程</t>
  </si>
  <si>
    <t>弓箭沟一组</t>
  </si>
  <si>
    <t>44户/150人</t>
  </si>
  <si>
    <t>22户/66人</t>
  </si>
  <si>
    <t>曾溪镇集镇社区供水提升工程</t>
  </si>
  <si>
    <t>油房湾村</t>
  </si>
  <si>
    <t>288户867人</t>
  </si>
  <si>
    <t xml:space="preserve">73户179人
</t>
  </si>
  <si>
    <t>堤防工程</t>
  </si>
  <si>
    <t>珍珠河村河堤</t>
  </si>
  <si>
    <t>珍珠河村</t>
  </si>
  <si>
    <t>堡子社区四组堤防工程</t>
  </si>
  <si>
    <t>堡子社区四组</t>
  </si>
  <si>
    <t>107户282人</t>
  </si>
  <si>
    <t>5户8人</t>
  </si>
  <si>
    <t>五爱村堤防工程</t>
  </si>
  <si>
    <t>五爱村三组</t>
  </si>
  <si>
    <t>五爱村五组</t>
  </si>
  <si>
    <t>合心村堤防工程</t>
  </si>
  <si>
    <t>合心村二组</t>
  </si>
  <si>
    <t>童关村堤防工程</t>
  </si>
  <si>
    <t>童关村</t>
  </si>
  <si>
    <t>151户470人</t>
  </si>
  <si>
    <t>28户68人</t>
  </si>
  <si>
    <t>洞沟村五组（麻坪河）堤防工程</t>
  </si>
  <si>
    <t>洞沟村五组（麻坪河）</t>
  </si>
  <si>
    <t>59户209人</t>
  </si>
  <si>
    <t>22户68人</t>
  </si>
  <si>
    <t>基础设施配套建设，改善村民生产生活环境，带动旅游发展</t>
  </si>
  <si>
    <t>长阳村敬老院堤防工程</t>
  </si>
  <si>
    <t>长阳村敬老院</t>
  </si>
  <si>
    <t>141户275人</t>
  </si>
  <si>
    <t>53户187人</t>
  </si>
  <si>
    <t>麦坪村二组排水工程</t>
  </si>
  <si>
    <t>新建堤防80米，排水渠56米</t>
  </si>
  <si>
    <t>麦坪村二组</t>
  </si>
  <si>
    <t>54户213人</t>
  </si>
  <si>
    <t>35户139人</t>
  </si>
  <si>
    <t>茨林村二、六组堤防工程</t>
  </si>
  <si>
    <t>茨林村二、六组</t>
  </si>
  <si>
    <t>21户80人</t>
  </si>
  <si>
    <t>12户41人</t>
  </si>
  <si>
    <t>迎丰集镇敬老院堤防工程</t>
  </si>
  <si>
    <t>集镇</t>
  </si>
  <si>
    <t>39户/104人</t>
  </si>
  <si>
    <t>14户/32人</t>
  </si>
  <si>
    <t>基础设施配套建设，改善14户贫困户生产生活条件</t>
  </si>
  <si>
    <t>池河镇明星、大阳片区灌溉工程</t>
  </si>
  <si>
    <t>明星村、大阳村</t>
  </si>
  <si>
    <t>170户520人</t>
  </si>
  <si>
    <t>11户32人</t>
  </si>
  <si>
    <t>改善灌溉面积260亩</t>
  </si>
  <si>
    <t>水利局实施</t>
  </si>
  <si>
    <t>梧桐寺村香猪农业园灌溉工程</t>
  </si>
  <si>
    <t>补水管道1400m、20方水塔、滤水池、集水井</t>
  </si>
  <si>
    <t>梧桐寺村香猪农业园</t>
  </si>
  <si>
    <t>31户/31人</t>
  </si>
  <si>
    <t>5户/11人</t>
  </si>
  <si>
    <t>基础设施配套建设，改善5户贫困户生产生活条件</t>
  </si>
  <si>
    <t>附件4</t>
  </si>
  <si>
    <t>石泉县2020年脱贫攻坚财政整合基础设施项目和资金计划表（农村人居环境改善）</t>
  </si>
  <si>
    <t>建设内容及规模           （公里、处、户）</t>
  </si>
  <si>
    <t>资金投入   （万元）</t>
  </si>
  <si>
    <t>受益贫困户（户/人）</t>
  </si>
  <si>
    <t>百乐村厕所改造</t>
  </si>
  <si>
    <t>百乐村</t>
  </si>
  <si>
    <t>20户55人</t>
  </si>
  <si>
    <t>5户9人</t>
  </si>
  <si>
    <t>提升人居环境</t>
  </si>
  <si>
    <t>枫树村厕所改造</t>
  </si>
  <si>
    <t>枫树村</t>
  </si>
  <si>
    <t>10户39人</t>
  </si>
  <si>
    <t>8户15人</t>
  </si>
  <si>
    <t>太阳村公路沿线厕所改造</t>
  </si>
  <si>
    <t>太阳村公路沿线</t>
  </si>
  <si>
    <t>20户61人</t>
  </si>
  <si>
    <t>2户3人</t>
  </si>
  <si>
    <t>双桥村厕所改造</t>
  </si>
  <si>
    <t>双桥村</t>
  </si>
  <si>
    <t>15户48人</t>
  </si>
  <si>
    <t>4户17人</t>
  </si>
  <si>
    <t>双嶂村厕所</t>
  </si>
  <si>
    <t>双嶂村</t>
  </si>
  <si>
    <t>20户59人</t>
  </si>
  <si>
    <t>2户2人</t>
  </si>
  <si>
    <t>雷兴村厕所改造</t>
  </si>
  <si>
    <t>雷兴村</t>
  </si>
  <si>
    <t>20户43人</t>
  </si>
  <si>
    <t>纸坊村厕所改造</t>
  </si>
  <si>
    <t>纸坊村</t>
  </si>
  <si>
    <t>7户28人</t>
  </si>
  <si>
    <t>黄荆坝厕所改造</t>
  </si>
  <si>
    <t>黄荆坝</t>
  </si>
  <si>
    <t>30户96人</t>
  </si>
  <si>
    <t>古堰社区厕所改造</t>
  </si>
  <si>
    <t>古堰社区</t>
  </si>
  <si>
    <t>东风村厕所改造</t>
  </si>
  <si>
    <t>东风村</t>
  </si>
  <si>
    <t>20户47人</t>
  </si>
  <si>
    <t>太平村厕所改造</t>
  </si>
  <si>
    <t>40</t>
  </si>
  <si>
    <t>太平村</t>
  </si>
  <si>
    <t>40户126人</t>
  </si>
  <si>
    <t>6户10人</t>
  </si>
  <si>
    <t>七里社区厕所改造</t>
  </si>
  <si>
    <t>七里社区</t>
  </si>
  <si>
    <t>15户41人</t>
  </si>
  <si>
    <t>2户4人</t>
  </si>
  <si>
    <t>沙河村厕所改造</t>
  </si>
  <si>
    <t>沙河村</t>
  </si>
  <si>
    <t>农光村1至6组厕所改造</t>
  </si>
  <si>
    <t>农光村一至6组</t>
  </si>
  <si>
    <t>20户42人</t>
  </si>
  <si>
    <t>3户11人</t>
  </si>
  <si>
    <t>堡子社区厕所改造</t>
  </si>
  <si>
    <t>堡子社区</t>
  </si>
  <si>
    <t>元岭村1至5组厕所改造</t>
  </si>
  <si>
    <t>元岭村1至6组</t>
  </si>
  <si>
    <t>15户51人</t>
  </si>
  <si>
    <t>新民村厕所改造</t>
  </si>
  <si>
    <t>覆盖新民村全村</t>
  </si>
  <si>
    <t>20户57人</t>
  </si>
  <si>
    <t>1户2人</t>
  </si>
  <si>
    <t>五三村厕所改造</t>
  </si>
  <si>
    <t>五三村</t>
  </si>
  <si>
    <t>30户72人</t>
  </si>
  <si>
    <t>4户9人</t>
  </si>
  <si>
    <t>红二村厕所改造</t>
  </si>
  <si>
    <t>红二村</t>
  </si>
  <si>
    <t>20户66人</t>
  </si>
  <si>
    <t>江南社区一组厕所改造</t>
  </si>
  <si>
    <t>江南社区一组</t>
  </si>
  <si>
    <t>15户49人</t>
  </si>
  <si>
    <t>红星村厕所改造</t>
  </si>
  <si>
    <t>红星村</t>
  </si>
  <si>
    <t>15户50人</t>
  </si>
  <si>
    <t>9户29人</t>
  </si>
  <si>
    <t>珍珠河村厕所改造</t>
  </si>
  <si>
    <t>20户68人</t>
  </si>
  <si>
    <t>9户37人</t>
  </si>
  <si>
    <t>新联村厕所改造</t>
  </si>
  <si>
    <t>新联村</t>
  </si>
  <si>
    <t>2户5人</t>
  </si>
  <si>
    <t>丝银坝村厕所改造</t>
  </si>
  <si>
    <t>丝银坝村</t>
  </si>
  <si>
    <t>30户84人</t>
  </si>
  <si>
    <t>龙堰村1至6组厕所改造</t>
  </si>
  <si>
    <t>龙堰村1至6组</t>
  </si>
  <si>
    <t>15户45人</t>
  </si>
  <si>
    <t>新兴村厕所改造</t>
  </si>
  <si>
    <t>新兴村</t>
  </si>
  <si>
    <t>30户92人</t>
  </si>
  <si>
    <t>4户16人</t>
  </si>
  <si>
    <t>谭家湾村厕所改造</t>
  </si>
  <si>
    <t>良田村厕所改造</t>
  </si>
  <si>
    <t>22户78人</t>
  </si>
  <si>
    <t>合心村厕所改造</t>
  </si>
  <si>
    <t>合一村厕所改造</t>
  </si>
  <si>
    <t>8户19人</t>
  </si>
  <si>
    <t>双营村厕所改造</t>
  </si>
  <si>
    <t>双营村</t>
  </si>
  <si>
    <t>40户130人</t>
  </si>
  <si>
    <t>6户23人</t>
  </si>
  <si>
    <t>柏安村厕所改造</t>
  </si>
  <si>
    <t>柏安村</t>
  </si>
  <si>
    <t>8户21人</t>
  </si>
  <si>
    <t>4户7人</t>
  </si>
  <si>
    <t>明星村厕所改造</t>
  </si>
  <si>
    <t>明星村</t>
  </si>
  <si>
    <t>60户188人</t>
  </si>
  <si>
    <t>力建村厕所改造</t>
  </si>
  <si>
    <t>50户192人</t>
  </si>
  <si>
    <t>13户37人</t>
  </si>
  <si>
    <t>新棉村厕所改造</t>
  </si>
  <si>
    <t>新棉村</t>
  </si>
  <si>
    <t>14户26人</t>
  </si>
  <si>
    <t>双红村厕所改造</t>
  </si>
  <si>
    <t>双红村</t>
  </si>
  <si>
    <t>6户17人</t>
  </si>
  <si>
    <t>光明村厕所改造</t>
  </si>
  <si>
    <t>光明村</t>
  </si>
  <si>
    <t>55户172人</t>
  </si>
  <si>
    <t>6户13人</t>
  </si>
  <si>
    <t>基础设施配套，改善村民生产生活环境</t>
  </si>
  <si>
    <t>胜利村厕所改造</t>
  </si>
  <si>
    <t>胜利村</t>
  </si>
  <si>
    <t>三岔河村厕所改造</t>
  </si>
  <si>
    <t>三岔河村</t>
  </si>
  <si>
    <t>饶峰村厕所改造</t>
  </si>
  <si>
    <t>饶峰村</t>
  </si>
  <si>
    <t>30户91人</t>
  </si>
  <si>
    <t>0户0人</t>
  </si>
  <si>
    <t>蒲溪村厕所改造</t>
  </si>
  <si>
    <t>蒲溪村</t>
  </si>
  <si>
    <t>30户88人</t>
  </si>
  <si>
    <t>大湾村厕所改造</t>
  </si>
  <si>
    <t>大湾村</t>
  </si>
  <si>
    <t>1户6人</t>
  </si>
  <si>
    <t>新场村厕所改造</t>
  </si>
  <si>
    <t>新场村</t>
  </si>
  <si>
    <t>20户48人</t>
  </si>
  <si>
    <t>新春村厕所改造</t>
  </si>
  <si>
    <t>新春村</t>
  </si>
  <si>
    <t>72户 237人</t>
  </si>
  <si>
    <t>改善人居环境</t>
  </si>
  <si>
    <t>中心村厕所改造</t>
  </si>
  <si>
    <t>50户174人</t>
  </si>
  <si>
    <t>高原村厕所改造</t>
  </si>
  <si>
    <t>78户301人</t>
  </si>
  <si>
    <t>2户6人</t>
  </si>
  <si>
    <t>火地沟村厕所改造</t>
  </si>
  <si>
    <t>14户43人</t>
  </si>
  <si>
    <t>共和村厕所改造</t>
  </si>
  <si>
    <t>共和村</t>
  </si>
  <si>
    <t>41户126人</t>
  </si>
  <si>
    <t>童关村厕所改造</t>
  </si>
  <si>
    <t>54户183人</t>
  </si>
  <si>
    <t>简场村厕所改造</t>
  </si>
  <si>
    <t>简场村</t>
  </si>
  <si>
    <t>20户78人</t>
  </si>
  <si>
    <t>一心村厕所改造</t>
  </si>
  <si>
    <t>10户35人</t>
  </si>
  <si>
    <t>改善居住条件，提升环境质量</t>
  </si>
  <si>
    <t>黑沟河村厕所改造</t>
  </si>
  <si>
    <t>黑沟河村</t>
  </si>
  <si>
    <t>15户42人</t>
  </si>
  <si>
    <t>柏桥村厕所改造</t>
  </si>
  <si>
    <t>柏桥村</t>
  </si>
  <si>
    <t>13户51人</t>
  </si>
  <si>
    <t>汉阴沟村厕所改造</t>
  </si>
  <si>
    <t>汉阴沟村</t>
  </si>
  <si>
    <t>12户42人</t>
  </si>
  <si>
    <t>中坝村厕所改造</t>
  </si>
  <si>
    <t>金齐村厕所改造</t>
  </si>
  <si>
    <t>金齐村</t>
  </si>
  <si>
    <t>11户51人</t>
  </si>
  <si>
    <t>长兴村厕所改造</t>
  </si>
  <si>
    <t>长兴村</t>
  </si>
  <si>
    <t>黄村坝村厕所改造</t>
  </si>
  <si>
    <t>黄村坝村</t>
  </si>
  <si>
    <t>永红村厕所改造</t>
  </si>
  <si>
    <t>永红村</t>
  </si>
  <si>
    <t>7户9人</t>
  </si>
  <si>
    <t>前锋村厕所改造</t>
  </si>
  <si>
    <t>前锋村</t>
  </si>
  <si>
    <t>25户53人</t>
  </si>
  <si>
    <t>磨石村厕所改造</t>
  </si>
  <si>
    <t>磨石村</t>
  </si>
  <si>
    <t>51户100人</t>
  </si>
  <si>
    <t>晨光村厕所改造</t>
  </si>
  <si>
    <t>晨光村</t>
  </si>
  <si>
    <t>新喜村厕所改造</t>
  </si>
  <si>
    <t>新喜村</t>
  </si>
  <si>
    <t>10户34人</t>
  </si>
  <si>
    <t>挡山村厕所改造</t>
  </si>
  <si>
    <t>挡山村</t>
  </si>
  <si>
    <t>喜河村厕所改造</t>
  </si>
  <si>
    <t>喜河村</t>
  </si>
  <si>
    <t>75户165人</t>
  </si>
  <si>
    <t>25户68人</t>
  </si>
  <si>
    <t>蔡河村厕所改造</t>
  </si>
  <si>
    <t>蔡河村</t>
  </si>
  <si>
    <t>7户22人</t>
  </si>
  <si>
    <t>大雁村厕所改造</t>
  </si>
  <si>
    <t>大雁村</t>
  </si>
  <si>
    <t>8户28人</t>
  </si>
  <si>
    <t>树林村厕所改造</t>
  </si>
  <si>
    <t>树林村</t>
  </si>
  <si>
    <t>46户266人</t>
  </si>
  <si>
    <t>12户49人</t>
  </si>
  <si>
    <t>长阳村厕所改造</t>
  </si>
  <si>
    <t>长阳村</t>
  </si>
  <si>
    <t>2户10人</t>
  </si>
  <si>
    <t>长顺村厕所改造</t>
  </si>
  <si>
    <t>长顺村</t>
  </si>
  <si>
    <t>双沟村厕所改造</t>
  </si>
  <si>
    <t>双沟村</t>
  </si>
  <si>
    <t>58户196人</t>
  </si>
  <si>
    <t>14户53人</t>
  </si>
  <si>
    <t>田心村厕所改造</t>
  </si>
  <si>
    <t>田心村</t>
  </si>
  <si>
    <t>板长村厕所改造</t>
  </si>
  <si>
    <t>板长村</t>
  </si>
  <si>
    <t>35户120人</t>
  </si>
  <si>
    <t>11户31人</t>
  </si>
  <si>
    <t>茨林村厕所改造</t>
  </si>
  <si>
    <t>茨林村</t>
  </si>
  <si>
    <t>42户155人</t>
  </si>
  <si>
    <t>11户46人</t>
  </si>
  <si>
    <t>高兴村厕所改造</t>
  </si>
  <si>
    <t>高兴村</t>
  </si>
  <si>
    <t>27户103人</t>
  </si>
  <si>
    <t>7户26人</t>
  </si>
  <si>
    <t>金星村厕所改造</t>
  </si>
  <si>
    <t>8户26人</t>
  </si>
  <si>
    <t>刘家湾村厕所改造</t>
  </si>
  <si>
    <t>刘家湾村</t>
  </si>
  <si>
    <t>22户87人</t>
  </si>
  <si>
    <t>麦坪村厕所改造</t>
  </si>
  <si>
    <t>麦坪村</t>
  </si>
  <si>
    <t>15户56人</t>
  </si>
  <si>
    <t>齐建村厕所改造</t>
  </si>
  <si>
    <t>齐建村</t>
  </si>
  <si>
    <t>32户153人</t>
  </si>
  <si>
    <t>沙湾村厕所改造</t>
  </si>
  <si>
    <t>沙湾村</t>
  </si>
  <si>
    <t>22户94人</t>
  </si>
  <si>
    <t>9户34人</t>
  </si>
  <si>
    <t>双坪村厕所改造</t>
  </si>
  <si>
    <t>双坪村</t>
  </si>
  <si>
    <t>43户168人</t>
  </si>
  <si>
    <t>18户73人</t>
  </si>
  <si>
    <t>瓦子沟村厕所改造</t>
  </si>
  <si>
    <t>瓦子沟村</t>
  </si>
  <si>
    <t>14户46人</t>
  </si>
  <si>
    <t>先联村厕所改造</t>
  </si>
  <si>
    <t>先联村</t>
  </si>
  <si>
    <t>14户47人</t>
  </si>
  <si>
    <t>3户13人</t>
  </si>
  <si>
    <t>长岭村厕所改造</t>
  </si>
  <si>
    <t>长岭村二、三、四、六组</t>
  </si>
  <si>
    <t>28户117人</t>
  </si>
  <si>
    <t>5户23人</t>
  </si>
  <si>
    <t>中河村厕所改造</t>
  </si>
  <si>
    <t>中河村</t>
  </si>
  <si>
    <t>24户109人</t>
  </si>
  <si>
    <t>民主村厕所改造</t>
  </si>
  <si>
    <t>民主村</t>
  </si>
  <si>
    <t>16户61人</t>
  </si>
  <si>
    <t>提升农村人居环境</t>
  </si>
  <si>
    <t>堰坪村厕所改造</t>
  </si>
  <si>
    <t>堰坪村</t>
  </si>
  <si>
    <t>46户170人</t>
  </si>
  <si>
    <t>6户14人</t>
  </si>
  <si>
    <t>茨坪村厕所改造</t>
  </si>
  <si>
    <t>茨坪村</t>
  </si>
  <si>
    <t>13户45人</t>
  </si>
  <si>
    <t>青泥涧村厕所改造</t>
  </si>
  <si>
    <t>青泥涧村</t>
  </si>
  <si>
    <t>19户64人</t>
  </si>
  <si>
    <t>茶里村厕所改造</t>
  </si>
  <si>
    <t>茶里村</t>
  </si>
  <si>
    <t>筷子铺村厕所改造</t>
  </si>
  <si>
    <t>56户190人</t>
  </si>
  <si>
    <t>12户26人</t>
  </si>
  <si>
    <t>西沙河村厕所改造</t>
  </si>
  <si>
    <t>20户65人</t>
  </si>
  <si>
    <t>城镇社区厕所改造</t>
  </si>
  <si>
    <t>军民村厕所改造</t>
  </si>
  <si>
    <t>军民村</t>
  </si>
  <si>
    <t>4户14人</t>
  </si>
  <si>
    <t>老湾村厕所改造</t>
  </si>
  <si>
    <t>老湾村</t>
  </si>
  <si>
    <t>15户44人</t>
  </si>
  <si>
    <t>三官庙村厕所改造</t>
  </si>
  <si>
    <t>三官庙村</t>
  </si>
  <si>
    <t>99户369人</t>
  </si>
  <si>
    <t>23户89人</t>
  </si>
  <si>
    <t>弓箭沟村厕所改造</t>
  </si>
  <si>
    <t>33户145人</t>
  </si>
  <si>
    <t>22户98人</t>
  </si>
  <si>
    <t>新庄村厕所改造</t>
  </si>
  <si>
    <t>39户146人</t>
  </si>
  <si>
    <t>三湾村厕所改造</t>
  </si>
  <si>
    <t>三湾村</t>
  </si>
  <si>
    <t>11户23人</t>
  </si>
  <si>
    <t>8户13人</t>
  </si>
  <si>
    <t>梧桐寺村厕所改造</t>
  </si>
  <si>
    <t>梧桐寺村</t>
  </si>
  <si>
    <t>50户183人</t>
  </si>
  <si>
    <t>12户50人</t>
  </si>
  <si>
    <t>香炉沟村厕所改造</t>
  </si>
  <si>
    <t>20户67人</t>
  </si>
  <si>
    <t>庙梁村厕所改造</t>
  </si>
  <si>
    <t>庙梁村</t>
  </si>
  <si>
    <t>31户111人</t>
  </si>
  <si>
    <t>秋树坝村厕所改造</t>
  </si>
  <si>
    <t>秋树坝村</t>
  </si>
  <si>
    <t>松树沟村厕所改造</t>
  </si>
  <si>
    <t>松树沟村</t>
  </si>
  <si>
    <t>4户19人</t>
  </si>
  <si>
    <t>南沟村厕所改造</t>
  </si>
  <si>
    <t>南沟村</t>
  </si>
  <si>
    <t>14户49人</t>
  </si>
  <si>
    <t>水田坪村厕所改造</t>
  </si>
  <si>
    <t>水田坪村</t>
  </si>
  <si>
    <t>1户5人</t>
  </si>
  <si>
    <t>官田村厕所改造</t>
  </si>
  <si>
    <t>官田村</t>
  </si>
  <si>
    <t>27户99人</t>
  </si>
  <si>
    <t>板桥村厕所改造</t>
  </si>
  <si>
    <t>板桥村</t>
  </si>
  <si>
    <t>云阳村水厕所改造</t>
  </si>
  <si>
    <t>云阳村</t>
  </si>
  <si>
    <t>32户114人</t>
  </si>
  <si>
    <t>10户36人</t>
  </si>
  <si>
    <t>铜钱峡村厕所改造</t>
  </si>
  <si>
    <t>铜钱峡村</t>
  </si>
  <si>
    <t>16户70人</t>
  </si>
  <si>
    <t>联盟村1至5组厕所改造</t>
  </si>
  <si>
    <t>联盟村</t>
  </si>
  <si>
    <t>15户60人</t>
  </si>
  <si>
    <t>8户31人</t>
  </si>
  <si>
    <t>改善农村人居环境</t>
  </si>
  <si>
    <t>油坊湾村厕所改造</t>
  </si>
  <si>
    <t>油坊湾村</t>
  </si>
  <si>
    <t>28户108人</t>
  </si>
  <si>
    <t>10户40人</t>
  </si>
  <si>
    <t>高坎村厕所改造</t>
  </si>
  <si>
    <t>高坎村</t>
  </si>
  <si>
    <t>21户87人</t>
  </si>
  <si>
    <t>9户38人</t>
  </si>
  <si>
    <t>瓦窑村厕所改造</t>
  </si>
  <si>
    <t>瓦窑村</t>
  </si>
  <si>
    <t>51户139人</t>
  </si>
  <si>
    <t>17户55人</t>
  </si>
  <si>
    <t>立新村厕所改造</t>
  </si>
  <si>
    <t>立新村</t>
  </si>
  <si>
    <t>25户89人</t>
  </si>
  <si>
    <t>农村垃圾处理</t>
  </si>
  <si>
    <t>环保石泉分局实施</t>
  </si>
  <si>
    <t>纸坊村垃圾处理配套</t>
  </si>
  <si>
    <t>新增</t>
  </si>
  <si>
    <t>新增垃圾桶80个、5个中转箱</t>
  </si>
  <si>
    <t>243户722人</t>
  </si>
  <si>
    <t>98户298人</t>
  </si>
  <si>
    <t>东风村垃圾处理配套</t>
  </si>
  <si>
    <t>新增中转箱5个、新增垃圾桶80个</t>
  </si>
  <si>
    <t>80户239人</t>
  </si>
  <si>
    <t>43户118人</t>
  </si>
  <si>
    <t>太平村垃圾处理配套</t>
  </si>
  <si>
    <t>新增中转箱5个、新增垃圾桶50个</t>
  </si>
  <si>
    <t>247户717人</t>
  </si>
  <si>
    <t>71户169人</t>
  </si>
  <si>
    <t>双喜村垃圾处理配套</t>
  </si>
  <si>
    <t>新增垃圾桶50个、新增中转箱2个</t>
  </si>
  <si>
    <t>双喜村</t>
  </si>
  <si>
    <t>147户475人</t>
  </si>
  <si>
    <t>22户54人</t>
  </si>
  <si>
    <t>堡子社区垃圾处理配套</t>
  </si>
  <si>
    <t>新增中转箱5个、新增垃圾桶100个</t>
  </si>
  <si>
    <t>189户550人</t>
  </si>
  <si>
    <t>17户29人</t>
  </si>
  <si>
    <t>元岭村垃圾处理配套</t>
  </si>
  <si>
    <t>新增垃圾桶80个、新增中转箱2个</t>
  </si>
  <si>
    <t>元岭村</t>
  </si>
  <si>
    <t>117户400人</t>
  </si>
  <si>
    <t>28户62人</t>
  </si>
  <si>
    <t>新民村垃圾处理配套</t>
  </si>
  <si>
    <t>新增垃圾桶50个新增中转箱2个</t>
  </si>
  <si>
    <t>新民村</t>
  </si>
  <si>
    <t>199户571人</t>
  </si>
  <si>
    <t>64户149人</t>
  </si>
  <si>
    <t>五三村垃圾处理配套</t>
  </si>
  <si>
    <t>新增垃圾桶80个新增中转箱2个</t>
  </si>
  <si>
    <t>233户796人</t>
  </si>
  <si>
    <t>70户172人</t>
  </si>
  <si>
    <t>红二村垃圾处理配套</t>
  </si>
  <si>
    <t>新增垃圾桶50个新增中转箱3个</t>
  </si>
  <si>
    <t>343户970人</t>
  </si>
  <si>
    <t>129户390人</t>
  </si>
  <si>
    <t>红星村垃圾处理配套</t>
  </si>
  <si>
    <t>红星村配套垃圾桶50个</t>
  </si>
  <si>
    <t>208户551人</t>
  </si>
  <si>
    <t>101户249人</t>
  </si>
  <si>
    <t>新联村湘子河沿岸垃圾处理配套</t>
  </si>
  <si>
    <t>配备垃圾桶100个</t>
  </si>
  <si>
    <t>384户1085人</t>
  </si>
  <si>
    <t>131户321人</t>
  </si>
  <si>
    <t>龙堰村1至6组垃圾处理配套</t>
  </si>
  <si>
    <t>新增垃圾桶80个</t>
  </si>
  <si>
    <t>龙堰村</t>
  </si>
  <si>
    <t>231户786人</t>
  </si>
  <si>
    <t>56户160人</t>
  </si>
  <si>
    <t>合一村垃圾处理配套</t>
  </si>
  <si>
    <t>六组2处、五组1处、三组1处、一组1处、七八九组2处垃圾箱</t>
  </si>
  <si>
    <t>255户768人</t>
  </si>
  <si>
    <t>78户268</t>
  </si>
  <si>
    <t>三岔河村垃圾处理配套</t>
  </si>
  <si>
    <r>
      <rPr>
        <sz val="9"/>
        <rFont val="宋体"/>
        <family val="0"/>
      </rPr>
      <t>垃圾箱</t>
    </r>
    <r>
      <rPr>
        <sz val="9"/>
        <rFont val="宋体"/>
        <family val="0"/>
      </rPr>
      <t>12个、垃圾清运车1辆</t>
    </r>
  </si>
  <si>
    <t>266户765人</t>
  </si>
  <si>
    <t>87户180人</t>
  </si>
  <si>
    <t>新场村垃圾处理配套</t>
  </si>
  <si>
    <r>
      <rPr>
        <sz val="9"/>
        <rFont val="宋体"/>
        <family val="0"/>
      </rPr>
      <t>垃圾桶</t>
    </r>
    <r>
      <rPr>
        <sz val="9"/>
        <rFont val="宋体"/>
        <family val="0"/>
      </rPr>
      <t>36个、垃圾箱2个</t>
    </r>
  </si>
  <si>
    <t>234户739人</t>
  </si>
  <si>
    <t>100户271人</t>
  </si>
  <si>
    <t>牛羊河垃圾处理配套</t>
  </si>
  <si>
    <t>垃圾清运车1辆</t>
  </si>
  <si>
    <t>牛羊河村</t>
  </si>
  <si>
    <t>440户1273人</t>
  </si>
  <si>
    <t>181户427人</t>
  </si>
  <si>
    <t>光明村一组垃圾处理配套</t>
  </si>
  <si>
    <t>垃圾箱 5个</t>
  </si>
  <si>
    <t>光明村一组</t>
  </si>
  <si>
    <t>80户251人</t>
  </si>
  <si>
    <t>汉阴沟村垃圾处理配套</t>
  </si>
  <si>
    <t>垃圾桶80个，垃圾箱10个</t>
  </si>
  <si>
    <t>105户315人</t>
  </si>
  <si>
    <t>14户52人</t>
  </si>
  <si>
    <t>金齐村垃圾处理配套</t>
  </si>
  <si>
    <t>垃圾箱2个，垃圾桶60个</t>
  </si>
  <si>
    <t>108户316人</t>
  </si>
  <si>
    <t>3户11人。</t>
  </si>
  <si>
    <t>群英村垃圾处理配套</t>
  </si>
  <si>
    <t>垃圾中转箱4个</t>
  </si>
  <si>
    <t>群英村</t>
  </si>
  <si>
    <t>67户239人</t>
  </si>
  <si>
    <t>21</t>
  </si>
  <si>
    <t>前锋村垃圾处理配套</t>
  </si>
  <si>
    <t>勾臂车2台</t>
  </si>
  <si>
    <t>218户674人</t>
  </si>
  <si>
    <t>74户212人</t>
  </si>
  <si>
    <t>团结村垃圾处理配套</t>
  </si>
  <si>
    <t>投放垃圾箱3个垃圾桶30个</t>
  </si>
  <si>
    <t>团结村</t>
  </si>
  <si>
    <t>293户1022人</t>
  </si>
  <si>
    <t>108户283人</t>
  </si>
  <si>
    <t>中心村垃圾处理配套</t>
  </si>
  <si>
    <t>投放垃圾箱1个</t>
  </si>
  <si>
    <t>178户572人</t>
  </si>
  <si>
    <t>54户130人</t>
  </si>
  <si>
    <t>蔡河村垃圾处理配套</t>
  </si>
  <si>
    <t>投放垃圾箱2个垃圾桶10个</t>
  </si>
  <si>
    <t>344户1128人</t>
  </si>
  <si>
    <t>139户406人</t>
  </si>
  <si>
    <t>大雁村垃圾处理配套</t>
  </si>
  <si>
    <t>投放垃圾箱3个</t>
  </si>
  <si>
    <t>226户748人</t>
  </si>
  <si>
    <t>110户308人</t>
  </si>
  <si>
    <t>树林村垃圾处理配套</t>
  </si>
  <si>
    <t>投放垃圾箱6个垃圾桶60个</t>
  </si>
  <si>
    <t>554户1881人</t>
  </si>
  <si>
    <t>216户663人</t>
  </si>
  <si>
    <t>福星村垃圾处理配套</t>
  </si>
  <si>
    <t>投放垃圾箱5个垃圾桶15个</t>
  </si>
  <si>
    <t>福星村</t>
  </si>
  <si>
    <t>155户520人</t>
  </si>
  <si>
    <t>48户136人</t>
  </si>
  <si>
    <t>奎星村垃圾处理配套</t>
  </si>
  <si>
    <t>奎星村</t>
  </si>
  <si>
    <t>262户903人</t>
  </si>
  <si>
    <t>119户370人</t>
  </si>
  <si>
    <t>田心村垃圾处理配套</t>
  </si>
  <si>
    <t>投放垃圾箱4个</t>
  </si>
  <si>
    <t>208户637人</t>
  </si>
  <si>
    <t>106户264人</t>
  </si>
  <si>
    <t>民主村垃圾处理配套</t>
  </si>
  <si>
    <t>垃圾桶100个，垃圾中转箱6个</t>
  </si>
  <si>
    <t>371户958人</t>
  </si>
  <si>
    <t>100户241人</t>
  </si>
  <si>
    <t>东沙河村垃圾处理配套</t>
  </si>
  <si>
    <t>垃圾桶100个，垃圾中转箱5个</t>
  </si>
  <si>
    <t>东沙河村</t>
  </si>
  <si>
    <t>283户895人</t>
  </si>
  <si>
    <t>79户207人</t>
  </si>
  <si>
    <t>红花坪村垃圾处理配套</t>
  </si>
  <si>
    <t>大垃圾箱8个</t>
  </si>
  <si>
    <t>202户623人</t>
  </si>
  <si>
    <t>76户/171人</t>
  </si>
  <si>
    <t>共和村垃圾处理配套</t>
  </si>
  <si>
    <t>大垃圾箱5个</t>
  </si>
  <si>
    <t>258户722人</t>
  </si>
  <si>
    <t>68户132人</t>
  </si>
  <si>
    <t>简场村垃圾处理配套</t>
  </si>
  <si>
    <t>195户615人</t>
  </si>
  <si>
    <t>59户152人</t>
  </si>
  <si>
    <t>垃圾污水处理收运设施配套</t>
  </si>
  <si>
    <t>双嶂村污水处理站</t>
  </si>
  <si>
    <t>AAO工艺，25m³/d，管网800m</t>
  </si>
  <si>
    <t>69户205人</t>
  </si>
  <si>
    <t>9户14人</t>
  </si>
  <si>
    <t>古堰社区污水提升泵站</t>
  </si>
  <si>
    <t>提升泵站1座，管网600m</t>
  </si>
  <si>
    <t>574户1662人</t>
  </si>
  <si>
    <t>2户8人</t>
  </si>
  <si>
    <t>红二村污水处理站</t>
  </si>
  <si>
    <t>AAO工艺，10m³/d,管网300m</t>
  </si>
  <si>
    <t>谭家湾村污水处理站</t>
  </si>
  <si>
    <t>AAO工艺，150m³/d,主管网2000m,支管网6000m</t>
  </si>
  <si>
    <t>360户1292人</t>
  </si>
  <si>
    <t>41户115人</t>
  </si>
  <si>
    <t>蒲溪村垃圾中转站</t>
  </si>
  <si>
    <t>新建垃圾中转站1座（含垃圾对接车1辆）</t>
  </si>
  <si>
    <t>233户765人</t>
  </si>
  <si>
    <t>59户130人</t>
  </si>
  <si>
    <t>可服务新场村、三岔河村、蒲溪村、红星村</t>
  </si>
  <si>
    <t>牛羊河村污水处理站</t>
  </si>
  <si>
    <t>AAO工艺，30m³/d，管网400m</t>
  </si>
  <si>
    <t>90户202人</t>
  </si>
  <si>
    <t>70户140人</t>
  </si>
  <si>
    <t>社区工厂污水管网</t>
  </si>
  <si>
    <t>新增雨污水处理管网400米、新建社区工厂道路地下雨污排放系统</t>
  </si>
  <si>
    <t>社区工厂</t>
  </si>
  <si>
    <t>两河镇实施</t>
  </si>
  <si>
    <t>中心村污水处理站</t>
  </si>
  <si>
    <t>AAO工艺，50m³/d,管网2500m</t>
  </si>
  <si>
    <t>53户156人</t>
  </si>
  <si>
    <t>18户48人</t>
  </si>
  <si>
    <t>秋树坝村垃圾中转站</t>
  </si>
  <si>
    <t>276户996人</t>
  </si>
  <si>
    <t>41户88人</t>
  </si>
  <si>
    <t>可服务官田村、秋树坝村、双河村</t>
  </si>
  <si>
    <t>百乐村二组村口治理</t>
  </si>
  <si>
    <t>百乐村村委会绿化200㎡</t>
  </si>
  <si>
    <t>百乐村二组</t>
  </si>
  <si>
    <t>151户514人</t>
  </si>
  <si>
    <t>19户50人</t>
  </si>
  <si>
    <t>双嶂村村口治理</t>
  </si>
  <si>
    <t>改造</t>
  </si>
  <si>
    <t>双嶂村村口及古树绿化3000㎡</t>
  </si>
  <si>
    <t>313户948人</t>
  </si>
  <si>
    <t>34户73人</t>
  </si>
  <si>
    <t>社区村口治理工程</t>
  </si>
  <si>
    <t>绿化面积1000平方米</t>
  </si>
  <si>
    <t>社区安置点</t>
  </si>
  <si>
    <t>金盆村村口治理工程</t>
  </si>
  <si>
    <t>绿化面积600平方米</t>
  </si>
  <si>
    <t>金盆村一组</t>
  </si>
  <si>
    <t>261户832人</t>
  </si>
  <si>
    <t>98户271人</t>
  </si>
  <si>
    <t>火地沟村村口治理工程</t>
  </si>
  <si>
    <t>绿化面积700平方米</t>
  </si>
  <si>
    <t>火地沟村</t>
  </si>
  <si>
    <t>223户677人</t>
  </si>
  <si>
    <t>91户222人</t>
  </si>
  <si>
    <t>汉阴沟村口治理工程</t>
  </si>
  <si>
    <t>汉阴沟村口葛振秀门口排洪沟建设</t>
  </si>
  <si>
    <t>汉阴沟村口葛振秀门口</t>
  </si>
  <si>
    <t>205户656人</t>
  </si>
  <si>
    <t>87户229人</t>
  </si>
  <si>
    <t>熨斗镇茨林村村口治理</t>
  </si>
  <si>
    <t>绿化800㎡</t>
  </si>
  <si>
    <t>20户75人</t>
  </si>
  <si>
    <t>提升村域人居环境</t>
  </si>
  <si>
    <t>民主村村口治理工程</t>
  </si>
  <si>
    <t>村口绿化200㎡</t>
  </si>
  <si>
    <t>东沙河村村口治理工程</t>
  </si>
  <si>
    <t>青泥涧村口治理工程</t>
  </si>
  <si>
    <t>230户731人</t>
  </si>
  <si>
    <t>61户163人</t>
  </si>
  <si>
    <t>军民村村口治理工程</t>
  </si>
  <si>
    <t>459户1452人</t>
  </si>
  <si>
    <t>213户582人</t>
  </si>
  <si>
    <t>西沙河村村口治理工程</t>
  </si>
  <si>
    <t>334户1014人</t>
  </si>
  <si>
    <t>118户284人</t>
  </si>
  <si>
    <t>老湾村口治理工程</t>
  </si>
  <si>
    <t>220户641人</t>
  </si>
  <si>
    <t>115户317人</t>
  </si>
  <si>
    <t>堰坪村口治理工程</t>
  </si>
  <si>
    <t>365户1190人</t>
  </si>
  <si>
    <t>132户338人</t>
  </si>
  <si>
    <t>城镇社区村口治理工程</t>
  </si>
  <si>
    <t>367户1255人</t>
  </si>
  <si>
    <t>63户166人</t>
  </si>
  <si>
    <t>筷子铺村口治理工程</t>
  </si>
  <si>
    <t>320户960人</t>
  </si>
  <si>
    <t>92户228人</t>
  </si>
  <si>
    <t>茨坪村口治理工程</t>
  </si>
  <si>
    <t>212户633人</t>
  </si>
  <si>
    <t>78户200人</t>
  </si>
  <si>
    <t>茶里村口治理工程</t>
  </si>
  <si>
    <t>135户425人</t>
  </si>
  <si>
    <t>55户157人</t>
  </si>
  <si>
    <t>夹丰村口治理工程</t>
  </si>
  <si>
    <t>夹丰村</t>
  </si>
  <si>
    <t>168户510人</t>
  </si>
  <si>
    <t>54户141人</t>
  </si>
  <si>
    <t>梧桐寺村村口治理工程</t>
  </si>
  <si>
    <t>将军坟路口、新梧桐寺大桥路口绿化400㎡、栽种绿植300棵。</t>
  </si>
  <si>
    <t>梧桐寺村村口</t>
  </si>
  <si>
    <t>441户1293人</t>
  </si>
  <si>
    <t>168户395人</t>
  </si>
  <si>
    <t>庙梁村村口治理工程</t>
  </si>
  <si>
    <t>公路沿线、重点院落周边环境绿化100㎡、栽植景观树200颗。</t>
  </si>
  <si>
    <t>庙梁村村口</t>
  </si>
  <si>
    <t>181户564人</t>
  </si>
  <si>
    <t>71户196人</t>
  </si>
  <si>
    <t>22</t>
  </si>
  <si>
    <t>立新村村口治理工程</t>
  </si>
  <si>
    <t>绿化800平方米</t>
  </si>
  <si>
    <t>23</t>
  </si>
  <si>
    <t>高坎村村口治理工程</t>
  </si>
  <si>
    <t>绿化300平面米</t>
  </si>
  <si>
    <t>390户1201人</t>
  </si>
  <si>
    <t>226户663人</t>
  </si>
  <si>
    <t>新华村公厕</t>
  </si>
  <si>
    <t>新华村</t>
  </si>
  <si>
    <t>100户150人</t>
  </si>
  <si>
    <t>15户28人</t>
  </si>
  <si>
    <t>中心村二组公厕</t>
  </si>
  <si>
    <t>54户184人</t>
  </si>
  <si>
    <t>17户47人</t>
  </si>
  <si>
    <t>进一步提升环境基础条件。</t>
  </si>
  <si>
    <t>文旅局实施</t>
  </si>
  <si>
    <t>金齐村公厕</t>
  </si>
  <si>
    <t>182户617人</t>
  </si>
  <si>
    <t>93户307人</t>
  </si>
  <si>
    <t>永红村六组公厕</t>
  </si>
  <si>
    <t>永红村六组</t>
  </si>
  <si>
    <t>66户211人</t>
  </si>
  <si>
    <t>梧桐寺村公厕</t>
  </si>
  <si>
    <t>553户2166人</t>
  </si>
  <si>
    <t>50户204人</t>
  </si>
  <si>
    <t>改善集镇环境</t>
  </si>
  <si>
    <t>官田村公厕</t>
  </si>
  <si>
    <t>夏家堡</t>
  </si>
  <si>
    <t>271户821人</t>
  </si>
  <si>
    <t>100户288人</t>
  </si>
  <si>
    <t>左家沟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</si>
</sst>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\(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8"/>
      <color indexed="8"/>
      <name val="宋体"/>
      <family val="0"/>
    </font>
    <font>
      <sz val="8"/>
      <name val="Arial"/>
      <family val="2"/>
    </font>
    <font>
      <sz val="12"/>
      <name val="仿宋"/>
      <family val="3"/>
    </font>
    <font>
      <sz val="10"/>
      <color indexed="8"/>
      <name val="宋体"/>
      <family val="0"/>
    </font>
    <font>
      <sz val="24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b/>
      <sz val="9"/>
      <color indexed="8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rgb="FFFF0000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0" borderId="0">
      <alignment vertical="center"/>
      <protection/>
    </xf>
  </cellStyleXfs>
  <cellXfs count="111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63" applyNumberFormat="1" applyFont="1" applyFill="1" applyBorder="1" applyAlignment="1">
      <alignment horizontal="center" vertical="center" wrapText="1"/>
      <protection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 applyProtection="1">
      <alignment horizontal="center" vertical="center" wrapText="1"/>
      <protection/>
    </xf>
    <xf numFmtId="176" fontId="5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9" xfId="0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/>
    </xf>
    <xf numFmtId="58" fontId="59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178" fontId="57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57" fillId="0" borderId="11" xfId="0" applyNumberFormat="1" applyFont="1" applyFill="1" applyBorder="1" applyAlignment="1">
      <alignment horizontal="center" vertical="center" wrapText="1"/>
    </xf>
    <xf numFmtId="178" fontId="57" fillId="0" borderId="11" xfId="0" applyNumberFormat="1" applyFont="1" applyFill="1" applyBorder="1" applyAlignment="1">
      <alignment horizontal="center" vertical="center" wrapText="1"/>
    </xf>
    <xf numFmtId="177" fontId="54" fillId="0" borderId="11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7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177" fontId="6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0" fontId="66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79" fontId="57" fillId="0" borderId="9" xfId="63" applyNumberFormat="1" applyFont="1" applyFill="1" applyBorder="1" applyAlignment="1">
      <alignment horizontal="center" vertical="center" wrapText="1"/>
      <protection/>
    </xf>
    <xf numFmtId="0" fontId="57" fillId="0" borderId="9" xfId="63" applyNumberFormat="1" applyFont="1" applyFill="1" applyBorder="1" applyAlignment="1">
      <alignment horizontal="center" vertical="center" wrapText="1"/>
      <protection/>
    </xf>
    <xf numFmtId="0" fontId="54" fillId="0" borderId="9" xfId="63" applyFont="1" applyFill="1" applyBorder="1" applyAlignment="1">
      <alignment horizontal="center" vertical="center" wrapText="1"/>
      <protection/>
    </xf>
    <xf numFmtId="179" fontId="57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63" applyNumberFormat="1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70" fillId="0" borderId="9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zoomScale="115" zoomScaleNormal="115" zoomScaleSheetLayoutView="100" workbookViewId="0" topLeftCell="A1">
      <pane xSplit="2" topLeftCell="C1" activePane="topRight" state="frozen"/>
      <selection pane="topRight" activeCell="V9" sqref="V9"/>
    </sheetView>
  </sheetViews>
  <sheetFormatPr defaultColWidth="9.00390625" defaultRowHeight="15"/>
  <cols>
    <col min="1" max="1" width="4.7109375" style="0" customWidth="1"/>
    <col min="3" max="3" width="7.57421875" style="0" customWidth="1"/>
    <col min="4" max="4" width="10.8515625" style="0" customWidth="1"/>
    <col min="5" max="5" width="6.57421875" style="0" customWidth="1"/>
    <col min="6" max="6" width="8.00390625" style="0" customWidth="1"/>
    <col min="7" max="7" width="9.28125" style="0" customWidth="1"/>
    <col min="8" max="8" width="6.57421875" style="0" customWidth="1"/>
    <col min="9" max="9" width="8.28125" style="0" customWidth="1"/>
    <col min="10" max="10" width="8.421875" style="0" customWidth="1"/>
    <col min="11" max="11" width="6.57421875" style="0" customWidth="1"/>
    <col min="12" max="12" width="8.140625" style="0" customWidth="1"/>
    <col min="13" max="13" width="8.57421875" style="0" customWidth="1"/>
    <col min="14" max="14" width="6.8515625" style="0" customWidth="1"/>
    <col min="15" max="15" width="8.421875" style="0" customWidth="1"/>
    <col min="16" max="16" width="8.57421875" style="0" customWidth="1"/>
    <col min="17" max="17" width="6.8515625" style="0" customWidth="1"/>
    <col min="18" max="18" width="8.140625" style="0" customWidth="1"/>
    <col min="19" max="19" width="6.57421875" style="0" customWidth="1"/>
    <col min="20" max="20" width="8.57421875" style="0" customWidth="1"/>
    <col min="21" max="21" width="6.57421875" style="0" customWidth="1"/>
    <col min="22" max="22" width="8.8515625" style="0" customWidth="1"/>
    <col min="23" max="23" width="6.57421875" style="0" customWidth="1"/>
    <col min="24" max="24" width="9.140625" style="0" customWidth="1"/>
    <col min="25" max="25" width="6.57421875" style="0" customWidth="1"/>
    <col min="26" max="26" width="8.8515625" style="0" customWidth="1"/>
    <col min="27" max="27" width="7.57421875" style="0" customWidth="1"/>
    <col min="28" max="28" width="6.57421875" style="0" customWidth="1"/>
    <col min="29" max="29" width="8.28125" style="0" customWidth="1"/>
    <col min="30" max="30" width="6.57421875" style="0" customWidth="1"/>
    <col min="31" max="31" width="8.57421875" style="0" customWidth="1"/>
    <col min="32" max="32" width="6.57421875" style="0" customWidth="1"/>
    <col min="33" max="33" width="8.57421875" style="0" customWidth="1"/>
    <col min="34" max="34" width="6.7109375" style="0" customWidth="1"/>
    <col min="35" max="35" width="9.28125" style="0" customWidth="1"/>
    <col min="36" max="36" width="3.8515625" style="0" customWidth="1"/>
  </cols>
  <sheetData>
    <row r="1" spans="1:36" ht="13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31.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 s="92" customFormat="1" ht="34.5" customHeight="1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03" t="s">
        <v>7</v>
      </c>
      <c r="T3" s="103"/>
      <c r="U3" s="103"/>
      <c r="V3" s="103"/>
      <c r="W3" s="103"/>
      <c r="X3" s="103"/>
      <c r="Y3" s="104" t="s">
        <v>8</v>
      </c>
      <c r="Z3" s="104"/>
      <c r="AA3" s="104"/>
      <c r="AB3" s="104"/>
      <c r="AC3" s="104"/>
      <c r="AD3" s="104"/>
      <c r="AE3" s="104"/>
      <c r="AF3" s="104"/>
      <c r="AG3" s="104"/>
      <c r="AH3" s="104"/>
      <c r="AI3" s="106"/>
      <c r="AJ3" s="108" t="s">
        <v>9</v>
      </c>
    </row>
    <row r="4" spans="1:36" s="92" customFormat="1" ht="34.5" customHeight="1">
      <c r="A4" s="96"/>
      <c r="B4" s="96"/>
      <c r="C4" s="96"/>
      <c r="D4" s="96"/>
      <c r="E4" s="96" t="s">
        <v>10</v>
      </c>
      <c r="F4" s="96"/>
      <c r="G4" s="96"/>
      <c r="H4" s="96" t="s">
        <v>11</v>
      </c>
      <c r="I4" s="96"/>
      <c r="J4" s="96"/>
      <c r="K4" s="96" t="s">
        <v>12</v>
      </c>
      <c r="L4" s="96"/>
      <c r="M4" s="96"/>
      <c r="N4" s="96" t="s">
        <v>13</v>
      </c>
      <c r="O4" s="96"/>
      <c r="P4" s="96"/>
      <c r="Q4" s="96" t="s">
        <v>14</v>
      </c>
      <c r="R4" s="96"/>
      <c r="S4" s="96" t="s">
        <v>15</v>
      </c>
      <c r="T4" s="96"/>
      <c r="U4" s="96" t="s">
        <v>16</v>
      </c>
      <c r="V4" s="96"/>
      <c r="W4" s="96" t="s">
        <v>17</v>
      </c>
      <c r="X4" s="96"/>
      <c r="Y4" s="104" t="s">
        <v>18</v>
      </c>
      <c r="Z4" s="104"/>
      <c r="AA4" s="105" t="s">
        <v>19</v>
      </c>
      <c r="AB4" s="104"/>
      <c r="AC4" s="106"/>
      <c r="AD4" s="96" t="s">
        <v>20</v>
      </c>
      <c r="AE4" s="96"/>
      <c r="AF4" s="96" t="s">
        <v>21</v>
      </c>
      <c r="AG4" s="96"/>
      <c r="AH4" s="96" t="s">
        <v>22</v>
      </c>
      <c r="AI4" s="96"/>
      <c r="AJ4" s="109"/>
    </row>
    <row r="5" spans="1:36" s="92" customFormat="1" ht="42.75" customHeight="1">
      <c r="A5" s="96"/>
      <c r="B5" s="96"/>
      <c r="C5" s="96"/>
      <c r="D5" s="96"/>
      <c r="E5" s="96" t="s">
        <v>23</v>
      </c>
      <c r="F5" s="96" t="s">
        <v>24</v>
      </c>
      <c r="G5" s="96" t="s">
        <v>25</v>
      </c>
      <c r="H5" s="96" t="s">
        <v>23</v>
      </c>
      <c r="I5" s="96" t="s">
        <v>26</v>
      </c>
      <c r="J5" s="96" t="s">
        <v>25</v>
      </c>
      <c r="K5" s="96" t="s">
        <v>23</v>
      </c>
      <c r="L5" s="96" t="s">
        <v>26</v>
      </c>
      <c r="M5" s="96" t="s">
        <v>25</v>
      </c>
      <c r="N5" s="96" t="s">
        <v>23</v>
      </c>
      <c r="O5" s="96" t="s">
        <v>26</v>
      </c>
      <c r="P5" s="96" t="s">
        <v>25</v>
      </c>
      <c r="Q5" s="103" t="s">
        <v>27</v>
      </c>
      <c r="R5" s="103" t="s">
        <v>25</v>
      </c>
      <c r="S5" s="103" t="s">
        <v>27</v>
      </c>
      <c r="T5" s="103" t="s">
        <v>25</v>
      </c>
      <c r="U5" s="103" t="s">
        <v>27</v>
      </c>
      <c r="V5" s="103" t="s">
        <v>25</v>
      </c>
      <c r="W5" s="103" t="s">
        <v>27</v>
      </c>
      <c r="X5" s="103" t="s">
        <v>25</v>
      </c>
      <c r="Y5" s="96" t="s">
        <v>28</v>
      </c>
      <c r="Z5" s="96" t="s">
        <v>25</v>
      </c>
      <c r="AA5" s="96" t="s">
        <v>29</v>
      </c>
      <c r="AB5" s="96" t="s">
        <v>30</v>
      </c>
      <c r="AC5" s="96" t="s">
        <v>25</v>
      </c>
      <c r="AD5" s="96" t="s">
        <v>27</v>
      </c>
      <c r="AE5" s="96" t="s">
        <v>25</v>
      </c>
      <c r="AF5" s="96" t="s">
        <v>27</v>
      </c>
      <c r="AG5" s="96" t="s">
        <v>25</v>
      </c>
      <c r="AH5" s="96" t="s">
        <v>27</v>
      </c>
      <c r="AI5" s="96" t="s">
        <v>25</v>
      </c>
      <c r="AJ5" s="110"/>
    </row>
    <row r="6" spans="1:36" s="93" customFormat="1" ht="30" customHeight="1">
      <c r="A6" s="97" t="s">
        <v>31</v>
      </c>
      <c r="B6" s="98"/>
      <c r="C6" s="99">
        <f>SUM(C7:C17)</f>
        <v>3133</v>
      </c>
      <c r="D6" s="99">
        <f>SUM(D7:D17)</f>
        <v>16642.089999999997</v>
      </c>
      <c r="E6" s="99">
        <f aca="true" t="shared" si="0" ref="C6:AJ6">SUM(E7:E17)</f>
        <v>11</v>
      </c>
      <c r="F6" s="99">
        <f t="shared" si="0"/>
        <v>45.980000000000004</v>
      </c>
      <c r="G6" s="99">
        <f t="shared" si="0"/>
        <v>548.3199999999999</v>
      </c>
      <c r="H6" s="99">
        <f t="shared" si="0"/>
        <v>47</v>
      </c>
      <c r="I6" s="99">
        <f t="shared" si="0"/>
        <v>75.27000000000001</v>
      </c>
      <c r="J6" s="99">
        <f t="shared" si="0"/>
        <v>4619.200000000001</v>
      </c>
      <c r="K6" s="99">
        <f t="shared" si="0"/>
        <v>3</v>
      </c>
      <c r="L6" s="99">
        <f t="shared" si="0"/>
        <v>2.07</v>
      </c>
      <c r="M6" s="99">
        <f t="shared" si="0"/>
        <v>131.91</v>
      </c>
      <c r="N6" s="99">
        <f t="shared" si="0"/>
        <v>19</v>
      </c>
      <c r="O6" s="99">
        <f t="shared" si="0"/>
        <v>86.28</v>
      </c>
      <c r="P6" s="99">
        <f t="shared" si="0"/>
        <v>2216</v>
      </c>
      <c r="Q6" s="99">
        <f t="shared" si="0"/>
        <v>17</v>
      </c>
      <c r="R6" s="99">
        <f t="shared" si="0"/>
        <v>4526</v>
      </c>
      <c r="S6" s="99">
        <f t="shared" si="0"/>
        <v>12</v>
      </c>
      <c r="T6" s="99">
        <f t="shared" si="0"/>
        <v>434</v>
      </c>
      <c r="U6" s="99">
        <f t="shared" si="0"/>
        <v>10</v>
      </c>
      <c r="V6" s="99">
        <f t="shared" si="0"/>
        <v>1611</v>
      </c>
      <c r="W6" s="99">
        <f t="shared" si="0"/>
        <v>2</v>
      </c>
      <c r="X6" s="99">
        <f t="shared" si="0"/>
        <v>112</v>
      </c>
      <c r="Y6" s="99">
        <f t="shared" si="0"/>
        <v>2938</v>
      </c>
      <c r="Z6" s="99">
        <f t="shared" si="0"/>
        <v>889.9000000000001</v>
      </c>
      <c r="AA6" s="99">
        <f t="shared" si="0"/>
        <v>34</v>
      </c>
      <c r="AB6" s="99">
        <f t="shared" si="0"/>
        <v>1504</v>
      </c>
      <c r="AC6" s="99">
        <f t="shared" si="0"/>
        <v>101.75999999999999</v>
      </c>
      <c r="AD6" s="99">
        <f t="shared" si="0"/>
        <v>9</v>
      </c>
      <c r="AE6" s="99">
        <f t="shared" si="0"/>
        <v>972</v>
      </c>
      <c r="AF6" s="99">
        <f t="shared" si="0"/>
        <v>23</v>
      </c>
      <c r="AG6" s="99">
        <f t="shared" si="0"/>
        <v>165</v>
      </c>
      <c r="AH6" s="99">
        <f t="shared" si="0"/>
        <v>8</v>
      </c>
      <c r="AI6" s="99">
        <f t="shared" si="0"/>
        <v>315</v>
      </c>
      <c r="AJ6" s="99"/>
    </row>
    <row r="7" spans="1:36" s="93" customFormat="1" ht="30" customHeight="1">
      <c r="A7" s="99">
        <v>1</v>
      </c>
      <c r="B7" s="100" t="s">
        <v>32</v>
      </c>
      <c r="C7" s="99">
        <f>H7+U7+S7+E7+K7+N7+Q7+W7+Y7+AA7+AD7+AF7+AH7</f>
        <v>492</v>
      </c>
      <c r="D7" s="99">
        <f>J7+V7+T7+G7+M7+P7+R7+X7+Z7+AC7+AE7+AG7+AI7</f>
        <v>1843.3500000000001</v>
      </c>
      <c r="E7" s="99">
        <v>3</v>
      </c>
      <c r="F7" s="99">
        <v>5.1</v>
      </c>
      <c r="G7" s="99">
        <v>44.4</v>
      </c>
      <c r="H7" s="99">
        <v>4</v>
      </c>
      <c r="I7" s="102">
        <v>9.2</v>
      </c>
      <c r="J7" s="102">
        <v>551.5</v>
      </c>
      <c r="K7" s="99">
        <v>1</v>
      </c>
      <c r="L7" s="102">
        <v>1.2</v>
      </c>
      <c r="M7" s="102">
        <v>66</v>
      </c>
      <c r="N7" s="99">
        <v>4</v>
      </c>
      <c r="O7" s="102">
        <v>8.7</v>
      </c>
      <c r="P7" s="102">
        <v>225.5</v>
      </c>
      <c r="Q7" s="99">
        <v>1</v>
      </c>
      <c r="R7" s="99">
        <v>300</v>
      </c>
      <c r="S7" s="99"/>
      <c r="T7" s="99"/>
      <c r="U7" s="99">
        <v>2</v>
      </c>
      <c r="V7" s="99">
        <v>175</v>
      </c>
      <c r="W7" s="99"/>
      <c r="X7" s="99"/>
      <c r="Y7" s="99">
        <v>460</v>
      </c>
      <c r="Z7" s="102">
        <v>145.5</v>
      </c>
      <c r="AA7" s="102">
        <v>12</v>
      </c>
      <c r="AB7" s="99">
        <v>881</v>
      </c>
      <c r="AC7" s="102">
        <v>22.45</v>
      </c>
      <c r="AD7" s="107">
        <v>3</v>
      </c>
      <c r="AE7" s="102">
        <v>300</v>
      </c>
      <c r="AF7" s="99">
        <v>2</v>
      </c>
      <c r="AG7" s="102">
        <v>13</v>
      </c>
      <c r="AH7" s="102"/>
      <c r="AI7" s="102"/>
      <c r="AJ7" s="99"/>
    </row>
    <row r="8" spans="1:36" s="93" customFormat="1" ht="30" customHeight="1">
      <c r="A8" s="99">
        <v>2</v>
      </c>
      <c r="B8" s="100" t="s">
        <v>33</v>
      </c>
      <c r="C8" s="99">
        <f aca="true" t="shared" si="1" ref="C8:C17">H8+U8+S8+E8+K8+N8+Q8+W8+Y8+AA8+AD8+AF8+AH8</f>
        <v>293</v>
      </c>
      <c r="D8" s="99">
        <f aca="true" t="shared" si="2" ref="D8:D17">J8+V8+T8+G8+M8+P8+R8+X8+Z8+AC8+AE8+AG8+AI8</f>
        <v>3713.3500000000004</v>
      </c>
      <c r="E8" s="99"/>
      <c r="F8" s="99"/>
      <c r="G8" s="99"/>
      <c r="H8" s="99">
        <v>11</v>
      </c>
      <c r="I8" s="99">
        <v>12.73</v>
      </c>
      <c r="J8" s="99">
        <v>784.9</v>
      </c>
      <c r="K8" s="99"/>
      <c r="L8" s="99"/>
      <c r="M8" s="99"/>
      <c r="N8" s="99">
        <v>1</v>
      </c>
      <c r="O8" s="99">
        <v>5</v>
      </c>
      <c r="P8" s="99">
        <v>125</v>
      </c>
      <c r="Q8" s="99">
        <v>4</v>
      </c>
      <c r="R8" s="99">
        <v>1556</v>
      </c>
      <c r="S8" s="99">
        <v>1</v>
      </c>
      <c r="T8" s="99">
        <v>60</v>
      </c>
      <c r="U8" s="99">
        <v>2</v>
      </c>
      <c r="V8" s="99">
        <v>760</v>
      </c>
      <c r="W8" s="99">
        <v>1</v>
      </c>
      <c r="X8" s="99">
        <v>105</v>
      </c>
      <c r="Y8" s="99">
        <v>271</v>
      </c>
      <c r="Z8" s="99">
        <v>82.3</v>
      </c>
      <c r="AA8" s="99">
        <v>1</v>
      </c>
      <c r="AB8" s="99">
        <v>7</v>
      </c>
      <c r="AC8" s="99">
        <v>3.15</v>
      </c>
      <c r="AD8" s="107">
        <v>1</v>
      </c>
      <c r="AE8" s="107">
        <v>237</v>
      </c>
      <c r="AF8" s="99"/>
      <c r="AG8" s="99"/>
      <c r="AH8" s="99"/>
      <c r="AI8" s="99"/>
      <c r="AJ8" s="99"/>
    </row>
    <row r="9" spans="1:36" s="93" customFormat="1" ht="30" customHeight="1">
      <c r="A9" s="99">
        <v>3</v>
      </c>
      <c r="B9" s="100" t="s">
        <v>34</v>
      </c>
      <c r="C9" s="99">
        <f t="shared" si="1"/>
        <v>197</v>
      </c>
      <c r="D9" s="99">
        <f t="shared" si="2"/>
        <v>564.81</v>
      </c>
      <c r="E9" s="99">
        <v>1</v>
      </c>
      <c r="F9" s="99">
        <v>19</v>
      </c>
      <c r="G9" s="99">
        <v>228</v>
      </c>
      <c r="H9" s="99">
        <v>1</v>
      </c>
      <c r="I9" s="99">
        <v>0.8</v>
      </c>
      <c r="J9" s="99">
        <v>42.4</v>
      </c>
      <c r="K9" s="99"/>
      <c r="L9" s="99"/>
      <c r="M9" s="99"/>
      <c r="N9" s="99">
        <v>1</v>
      </c>
      <c r="O9" s="99">
        <v>0.18</v>
      </c>
      <c r="P9" s="99">
        <v>5</v>
      </c>
      <c r="Q9" s="99">
        <v>2</v>
      </c>
      <c r="R9" s="99">
        <v>25</v>
      </c>
      <c r="S9" s="99"/>
      <c r="T9" s="99"/>
      <c r="U9" s="99"/>
      <c r="V9" s="99"/>
      <c r="W9" s="99"/>
      <c r="X9" s="99"/>
      <c r="Y9" s="99">
        <v>185</v>
      </c>
      <c r="Z9" s="99">
        <v>55.5</v>
      </c>
      <c r="AA9" s="99">
        <v>4</v>
      </c>
      <c r="AB9" s="99">
        <v>57</v>
      </c>
      <c r="AC9" s="99">
        <v>23.91</v>
      </c>
      <c r="AD9" s="107">
        <v>2</v>
      </c>
      <c r="AE9" s="107">
        <v>170</v>
      </c>
      <c r="AF9" s="99"/>
      <c r="AG9" s="99"/>
      <c r="AH9" s="99">
        <v>1</v>
      </c>
      <c r="AI9" s="99">
        <v>15</v>
      </c>
      <c r="AJ9" s="99"/>
    </row>
    <row r="10" spans="1:36" s="93" customFormat="1" ht="30" customHeight="1">
      <c r="A10" s="99">
        <v>4</v>
      </c>
      <c r="B10" s="100" t="s">
        <v>35</v>
      </c>
      <c r="C10" s="99">
        <f t="shared" si="1"/>
        <v>354</v>
      </c>
      <c r="D10" s="99">
        <f t="shared" si="2"/>
        <v>3209.6099999999997</v>
      </c>
      <c r="E10" s="99">
        <v>1</v>
      </c>
      <c r="F10" s="99">
        <v>2</v>
      </c>
      <c r="G10" s="99">
        <v>28</v>
      </c>
      <c r="H10" s="99">
        <v>4</v>
      </c>
      <c r="I10" s="99">
        <v>9.2</v>
      </c>
      <c r="J10" s="99">
        <v>549</v>
      </c>
      <c r="K10" s="99">
        <v>2</v>
      </c>
      <c r="L10" s="99">
        <v>0.87</v>
      </c>
      <c r="M10" s="99">
        <v>65.91</v>
      </c>
      <c r="N10" s="99">
        <v>4</v>
      </c>
      <c r="O10" s="99">
        <v>18.3</v>
      </c>
      <c r="P10" s="99">
        <v>457.5</v>
      </c>
      <c r="Q10" s="99">
        <v>3</v>
      </c>
      <c r="R10" s="99">
        <v>1645</v>
      </c>
      <c r="S10" s="99">
        <v>2</v>
      </c>
      <c r="T10" s="99">
        <v>40</v>
      </c>
      <c r="U10" s="99">
        <v>1</v>
      </c>
      <c r="V10" s="99">
        <v>75</v>
      </c>
      <c r="W10" s="99"/>
      <c r="X10" s="99"/>
      <c r="Y10" s="99">
        <v>329</v>
      </c>
      <c r="Z10" s="99">
        <v>98.7</v>
      </c>
      <c r="AA10" s="99">
        <v>2</v>
      </c>
      <c r="AB10" s="99">
        <v>10</v>
      </c>
      <c r="AC10" s="99">
        <v>4.5</v>
      </c>
      <c r="AD10" s="107">
        <v>2</v>
      </c>
      <c r="AE10" s="107">
        <v>170</v>
      </c>
      <c r="AF10" s="99">
        <v>3</v>
      </c>
      <c r="AG10" s="99">
        <v>46</v>
      </c>
      <c r="AH10" s="99">
        <v>1</v>
      </c>
      <c r="AI10" s="99">
        <v>30</v>
      </c>
      <c r="AJ10" s="99"/>
    </row>
    <row r="11" spans="1:36" s="93" customFormat="1" ht="30" customHeight="1">
      <c r="A11" s="99">
        <v>5</v>
      </c>
      <c r="B11" s="100" t="s">
        <v>36</v>
      </c>
      <c r="C11" s="99">
        <f t="shared" si="1"/>
        <v>468</v>
      </c>
      <c r="D11" s="99">
        <f t="shared" si="2"/>
        <v>1691.6999999999998</v>
      </c>
      <c r="E11" s="99"/>
      <c r="F11" s="99"/>
      <c r="G11" s="99"/>
      <c r="H11" s="99">
        <v>11</v>
      </c>
      <c r="I11" s="99">
        <v>16.8</v>
      </c>
      <c r="J11" s="99">
        <v>924</v>
      </c>
      <c r="K11" s="99"/>
      <c r="L11" s="99"/>
      <c r="M11" s="99"/>
      <c r="N11" s="99">
        <v>1</v>
      </c>
      <c r="O11" s="99">
        <v>12</v>
      </c>
      <c r="P11" s="99">
        <v>300</v>
      </c>
      <c r="Q11" s="99">
        <v>1</v>
      </c>
      <c r="R11" s="99">
        <v>140</v>
      </c>
      <c r="S11" s="99">
        <v>1</v>
      </c>
      <c r="T11" s="99">
        <v>70</v>
      </c>
      <c r="U11" s="99"/>
      <c r="V11" s="99"/>
      <c r="W11" s="99"/>
      <c r="X11" s="99"/>
      <c r="Y11" s="99">
        <v>447</v>
      </c>
      <c r="Z11" s="99">
        <v>134.1</v>
      </c>
      <c r="AA11" s="99">
        <v>4</v>
      </c>
      <c r="AB11" s="99">
        <v>158</v>
      </c>
      <c r="AC11" s="99">
        <v>23.6</v>
      </c>
      <c r="AD11" s="107"/>
      <c r="AE11" s="107"/>
      <c r="AF11" s="99">
        <v>1</v>
      </c>
      <c r="AG11" s="99">
        <v>10</v>
      </c>
      <c r="AH11" s="99">
        <v>2</v>
      </c>
      <c r="AI11" s="99">
        <v>90</v>
      </c>
      <c r="AJ11" s="99"/>
    </row>
    <row r="12" spans="1:36" s="93" customFormat="1" ht="30" customHeight="1">
      <c r="A12" s="99">
        <v>6</v>
      </c>
      <c r="B12" s="100" t="s">
        <v>37</v>
      </c>
      <c r="C12" s="99">
        <f t="shared" si="1"/>
        <v>237</v>
      </c>
      <c r="D12" s="99">
        <f t="shared" si="2"/>
        <v>855.13</v>
      </c>
      <c r="E12" s="99">
        <v>3</v>
      </c>
      <c r="F12" s="99">
        <v>9.57</v>
      </c>
      <c r="G12" s="99">
        <v>132.38</v>
      </c>
      <c r="H12" s="99">
        <v>4</v>
      </c>
      <c r="I12" s="99">
        <v>5.25</v>
      </c>
      <c r="J12" s="99">
        <v>288.75</v>
      </c>
      <c r="K12" s="99"/>
      <c r="L12" s="99"/>
      <c r="M12" s="99"/>
      <c r="N12" s="99">
        <v>1</v>
      </c>
      <c r="O12" s="99">
        <v>0.2</v>
      </c>
      <c r="P12" s="99">
        <v>5</v>
      </c>
      <c r="Q12" s="99"/>
      <c r="R12" s="99"/>
      <c r="S12" s="99">
        <v>1</v>
      </c>
      <c r="T12" s="99">
        <v>80</v>
      </c>
      <c r="U12" s="99">
        <v>2</v>
      </c>
      <c r="V12" s="99">
        <v>270</v>
      </c>
      <c r="W12" s="99"/>
      <c r="X12" s="99"/>
      <c r="Y12" s="99">
        <v>218</v>
      </c>
      <c r="Z12" s="99">
        <v>65.4</v>
      </c>
      <c r="AA12" s="99">
        <v>8</v>
      </c>
      <c r="AB12" s="99">
        <v>172</v>
      </c>
      <c r="AC12" s="99">
        <v>13.6</v>
      </c>
      <c r="AD12" s="107"/>
      <c r="AE12" s="107"/>
      <c r="AF12" s="99"/>
      <c r="AG12" s="99"/>
      <c r="AH12" s="99"/>
      <c r="AI12" s="99"/>
      <c r="AJ12" s="99"/>
    </row>
    <row r="13" spans="1:36" s="93" customFormat="1" ht="30" customHeight="1">
      <c r="A13" s="99">
        <v>7</v>
      </c>
      <c r="B13" s="100" t="s">
        <v>38</v>
      </c>
      <c r="C13" s="99">
        <f t="shared" si="1"/>
        <v>356</v>
      </c>
      <c r="D13" s="99">
        <f t="shared" si="2"/>
        <v>1058.74</v>
      </c>
      <c r="E13" s="99">
        <v>2</v>
      </c>
      <c r="F13" s="99">
        <v>8.56</v>
      </c>
      <c r="G13" s="99">
        <v>91.04</v>
      </c>
      <c r="H13" s="99">
        <v>5</v>
      </c>
      <c r="I13" s="99">
        <v>4.54</v>
      </c>
      <c r="J13" s="99">
        <v>266.4</v>
      </c>
      <c r="K13" s="99"/>
      <c r="L13" s="99"/>
      <c r="M13" s="99"/>
      <c r="N13" s="99">
        <v>1</v>
      </c>
      <c r="O13" s="99">
        <v>11</v>
      </c>
      <c r="P13" s="99">
        <v>275</v>
      </c>
      <c r="Q13" s="99"/>
      <c r="R13" s="99"/>
      <c r="S13" s="99">
        <v>4</v>
      </c>
      <c r="T13" s="99">
        <v>38</v>
      </c>
      <c r="U13" s="99">
        <v>2</v>
      </c>
      <c r="V13" s="99">
        <v>276</v>
      </c>
      <c r="W13" s="99"/>
      <c r="X13" s="99"/>
      <c r="Y13" s="99">
        <v>341</v>
      </c>
      <c r="Z13" s="99">
        <v>102.3</v>
      </c>
      <c r="AA13" s="99"/>
      <c r="AB13" s="99"/>
      <c r="AC13" s="99"/>
      <c r="AD13" s="107"/>
      <c r="AE13" s="107"/>
      <c r="AF13" s="99">
        <v>1</v>
      </c>
      <c r="AG13" s="99">
        <v>10</v>
      </c>
      <c r="AH13" s="99"/>
      <c r="AI13" s="99"/>
      <c r="AJ13" s="99"/>
    </row>
    <row r="14" spans="1:36" s="93" customFormat="1" ht="30" customHeight="1">
      <c r="A14" s="99">
        <v>8</v>
      </c>
      <c r="B14" s="100" t="s">
        <v>39</v>
      </c>
      <c r="C14" s="99">
        <f t="shared" si="1"/>
        <v>236</v>
      </c>
      <c r="D14" s="99">
        <f t="shared" si="2"/>
        <v>613.9000000000001</v>
      </c>
      <c r="E14" s="99">
        <v>1</v>
      </c>
      <c r="F14" s="99">
        <v>1.75</v>
      </c>
      <c r="G14" s="99">
        <v>24.5</v>
      </c>
      <c r="H14" s="99">
        <v>4</v>
      </c>
      <c r="I14" s="99">
        <v>4.25</v>
      </c>
      <c r="J14" s="99">
        <v>227.25</v>
      </c>
      <c r="K14" s="99"/>
      <c r="L14" s="99"/>
      <c r="M14" s="99"/>
      <c r="N14" s="99">
        <v>1</v>
      </c>
      <c r="O14" s="99">
        <v>3</v>
      </c>
      <c r="P14" s="99">
        <v>75</v>
      </c>
      <c r="Q14" s="99">
        <v>1</v>
      </c>
      <c r="R14" s="99">
        <v>80</v>
      </c>
      <c r="S14" s="99">
        <v>1</v>
      </c>
      <c r="T14" s="99">
        <v>100</v>
      </c>
      <c r="U14" s="99"/>
      <c r="V14" s="99"/>
      <c r="W14" s="99"/>
      <c r="X14" s="99"/>
      <c r="Y14" s="99">
        <v>214</v>
      </c>
      <c r="Z14" s="99">
        <v>64.2</v>
      </c>
      <c r="AA14" s="99">
        <v>2</v>
      </c>
      <c r="AB14" s="99">
        <v>211</v>
      </c>
      <c r="AC14" s="99">
        <v>6.95</v>
      </c>
      <c r="AD14" s="107"/>
      <c r="AE14" s="107"/>
      <c r="AF14" s="99">
        <v>12</v>
      </c>
      <c r="AG14" s="99">
        <v>36</v>
      </c>
      <c r="AH14" s="99"/>
      <c r="AI14" s="99"/>
      <c r="AJ14" s="99"/>
    </row>
    <row r="15" spans="1:36" s="93" customFormat="1" ht="30" customHeight="1">
      <c r="A15" s="99">
        <v>9</v>
      </c>
      <c r="B15" s="100" t="s">
        <v>40</v>
      </c>
      <c r="C15" s="99">
        <f t="shared" si="1"/>
        <v>241</v>
      </c>
      <c r="D15" s="99">
        <f t="shared" si="2"/>
        <v>1327.8</v>
      </c>
      <c r="E15" s="99"/>
      <c r="F15" s="99"/>
      <c r="G15" s="99"/>
      <c r="H15" s="99"/>
      <c r="I15" s="99"/>
      <c r="J15" s="99"/>
      <c r="K15" s="99"/>
      <c r="L15" s="99"/>
      <c r="M15" s="99"/>
      <c r="N15" s="99">
        <v>2</v>
      </c>
      <c r="O15" s="99">
        <v>17.3</v>
      </c>
      <c r="P15" s="99">
        <v>432.5</v>
      </c>
      <c r="Q15" s="99">
        <v>2</v>
      </c>
      <c r="R15" s="99">
        <v>675</v>
      </c>
      <c r="S15" s="99">
        <v>1</v>
      </c>
      <c r="T15" s="99">
        <v>6</v>
      </c>
      <c r="U15" s="99">
        <v>1</v>
      </c>
      <c r="V15" s="99">
        <v>55</v>
      </c>
      <c r="W15" s="99">
        <v>1</v>
      </c>
      <c r="X15" s="99">
        <v>7</v>
      </c>
      <c r="Y15" s="99">
        <v>229</v>
      </c>
      <c r="Z15" s="99">
        <v>68.7</v>
      </c>
      <c r="AA15" s="99">
        <v>1</v>
      </c>
      <c r="AB15" s="99">
        <v>8</v>
      </c>
      <c r="AC15" s="99">
        <v>3.6</v>
      </c>
      <c r="AD15" s="107"/>
      <c r="AE15" s="107"/>
      <c r="AF15" s="99">
        <v>2</v>
      </c>
      <c r="AG15" s="99">
        <v>20</v>
      </c>
      <c r="AH15" s="99">
        <v>2</v>
      </c>
      <c r="AI15" s="99">
        <v>60</v>
      </c>
      <c r="AJ15" s="99"/>
    </row>
    <row r="16" spans="1:36" s="93" customFormat="1" ht="30" customHeight="1">
      <c r="A16" s="99">
        <v>10</v>
      </c>
      <c r="B16" s="100" t="s">
        <v>41</v>
      </c>
      <c r="C16" s="99">
        <f t="shared" si="1"/>
        <v>110</v>
      </c>
      <c r="D16" s="99">
        <f t="shared" si="2"/>
        <v>976.2</v>
      </c>
      <c r="E16" s="99"/>
      <c r="F16" s="99"/>
      <c r="G16" s="99"/>
      <c r="H16" s="99">
        <v>2</v>
      </c>
      <c r="I16" s="99">
        <v>7</v>
      </c>
      <c r="J16" s="99">
        <v>655</v>
      </c>
      <c r="K16" s="99"/>
      <c r="L16" s="99"/>
      <c r="M16" s="99"/>
      <c r="N16" s="99"/>
      <c r="O16" s="99"/>
      <c r="P16" s="99"/>
      <c r="Q16" s="99">
        <v>1</v>
      </c>
      <c r="R16" s="99">
        <v>75</v>
      </c>
      <c r="S16" s="99"/>
      <c r="T16" s="99"/>
      <c r="U16" s="99"/>
      <c r="V16" s="99"/>
      <c r="W16" s="99"/>
      <c r="X16" s="99"/>
      <c r="Y16" s="99">
        <v>104</v>
      </c>
      <c r="Z16" s="99">
        <v>31.2</v>
      </c>
      <c r="AA16" s="99"/>
      <c r="AB16" s="99"/>
      <c r="AC16" s="99"/>
      <c r="AD16" s="107">
        <v>1</v>
      </c>
      <c r="AE16" s="107">
        <v>95</v>
      </c>
      <c r="AF16" s="99"/>
      <c r="AG16" s="99"/>
      <c r="AH16" s="99">
        <v>2</v>
      </c>
      <c r="AI16" s="99">
        <v>120</v>
      </c>
      <c r="AJ16" s="99"/>
    </row>
    <row r="17" spans="1:36" s="93" customFormat="1" ht="30" customHeight="1">
      <c r="A17" s="99">
        <v>11</v>
      </c>
      <c r="B17" s="100" t="s">
        <v>42</v>
      </c>
      <c r="C17" s="99">
        <f t="shared" si="1"/>
        <v>149</v>
      </c>
      <c r="D17" s="99">
        <f t="shared" si="2"/>
        <v>787.5</v>
      </c>
      <c r="E17" s="99"/>
      <c r="F17" s="99"/>
      <c r="G17" s="99"/>
      <c r="H17" s="99">
        <v>1</v>
      </c>
      <c r="I17" s="99">
        <v>5.5</v>
      </c>
      <c r="J17" s="99">
        <v>330</v>
      </c>
      <c r="K17" s="99"/>
      <c r="L17" s="99"/>
      <c r="M17" s="99"/>
      <c r="N17" s="99">
        <v>3</v>
      </c>
      <c r="O17" s="99">
        <v>10.6</v>
      </c>
      <c r="P17" s="99">
        <v>315.5</v>
      </c>
      <c r="Q17" s="99">
        <v>2</v>
      </c>
      <c r="R17" s="99">
        <v>30</v>
      </c>
      <c r="S17" s="99">
        <v>1</v>
      </c>
      <c r="T17" s="99">
        <v>40</v>
      </c>
      <c r="U17" s="99"/>
      <c r="V17" s="99"/>
      <c r="W17" s="99"/>
      <c r="X17" s="99"/>
      <c r="Y17" s="99">
        <v>140</v>
      </c>
      <c r="Z17" s="99">
        <v>42</v>
      </c>
      <c r="AA17" s="99"/>
      <c r="AB17" s="99"/>
      <c r="AC17" s="99"/>
      <c r="AD17" s="107"/>
      <c r="AE17" s="107"/>
      <c r="AF17" s="99">
        <v>2</v>
      </c>
      <c r="AG17" s="99">
        <v>30</v>
      </c>
      <c r="AH17" s="99"/>
      <c r="AI17" s="99"/>
      <c r="AJ17" s="99"/>
    </row>
    <row r="18" spans="1:36" ht="13.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ht="13.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</sheetData>
  <sheetProtection/>
  <mergeCells count="25">
    <mergeCell ref="A1:B1"/>
    <mergeCell ref="A2:AJ2"/>
    <mergeCell ref="E3:R3"/>
    <mergeCell ref="S3:X3"/>
    <mergeCell ref="Y3:AI3"/>
    <mergeCell ref="E4:G4"/>
    <mergeCell ref="H4:J4"/>
    <mergeCell ref="K4:M4"/>
    <mergeCell ref="N4:P4"/>
    <mergeCell ref="Q4:R4"/>
    <mergeCell ref="S4:T4"/>
    <mergeCell ref="U4:V4"/>
    <mergeCell ref="W4:X4"/>
    <mergeCell ref="Y4:Z4"/>
    <mergeCell ref="AA4:AC4"/>
    <mergeCell ref="AD4:AE4"/>
    <mergeCell ref="AF4:AG4"/>
    <mergeCell ref="AH4:AI4"/>
    <mergeCell ref="A6:B6"/>
    <mergeCell ref="A18:AJ18"/>
    <mergeCell ref="A3:A5"/>
    <mergeCell ref="B3:B5"/>
    <mergeCell ref="C3:C5"/>
    <mergeCell ref="D3:D5"/>
    <mergeCell ref="AJ3:AJ5"/>
  </mergeCells>
  <printOptions/>
  <pageMargins left="0" right="0.0388888888888889" top="1" bottom="1" header="0.5" footer="0.5"/>
  <pageSetup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44"/>
  <sheetViews>
    <sheetView zoomScale="115" zoomScaleNormal="115" zoomScaleSheetLayoutView="100" workbookViewId="0" topLeftCell="A94">
      <selection activeCell="D11" sqref="D11"/>
    </sheetView>
  </sheetViews>
  <sheetFormatPr defaultColWidth="8.8515625" defaultRowHeight="15"/>
  <cols>
    <col min="1" max="1" width="7.140625" style="1" customWidth="1"/>
    <col min="2" max="2" width="21.57421875" style="1" customWidth="1"/>
    <col min="3" max="3" width="6.00390625" style="1" customWidth="1"/>
    <col min="4" max="4" width="16.421875" style="1" customWidth="1"/>
    <col min="5" max="5" width="13.8515625" style="1" customWidth="1"/>
    <col min="6" max="6" width="10.7109375" style="1" customWidth="1"/>
    <col min="7" max="7" width="10.57421875" style="1" customWidth="1"/>
    <col min="8" max="8" width="11.421875" style="1" customWidth="1"/>
    <col min="9" max="9" width="20.7109375" style="1" customWidth="1"/>
    <col min="10" max="10" width="13.8515625" style="1" customWidth="1"/>
    <col min="11" max="16384" width="8.8515625" style="1" customWidth="1"/>
  </cols>
  <sheetData>
    <row r="1" s="1" customFormat="1" ht="16.5" customHeight="1">
      <c r="A1" s="1" t="s">
        <v>43</v>
      </c>
    </row>
    <row r="2" spans="1:10" s="1" customFormat="1" ht="27.75" customHeight="1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15" customHeight="1">
      <c r="A3" s="4"/>
      <c r="B3" s="4"/>
      <c r="C3" s="4"/>
      <c r="D3" s="2"/>
      <c r="E3" s="2"/>
      <c r="F3" s="2"/>
      <c r="G3" s="2"/>
      <c r="H3" s="2"/>
      <c r="I3" s="2"/>
      <c r="J3" s="2"/>
    </row>
    <row r="4" spans="1:10" s="1" customFormat="1" ht="36.75" customHeight="1">
      <c r="A4" s="5" t="s">
        <v>2</v>
      </c>
      <c r="B4" s="6" t="s">
        <v>45</v>
      </c>
      <c r="C4" s="6" t="s">
        <v>46</v>
      </c>
      <c r="D4" s="6" t="s">
        <v>47</v>
      </c>
      <c r="E4" s="7" t="s">
        <v>48</v>
      </c>
      <c r="F4" s="7" t="s">
        <v>49</v>
      </c>
      <c r="G4" s="7" t="s">
        <v>50</v>
      </c>
      <c r="H4" s="6" t="s">
        <v>51</v>
      </c>
      <c r="I4" s="6" t="s">
        <v>52</v>
      </c>
      <c r="J4" s="6" t="s">
        <v>9</v>
      </c>
    </row>
    <row r="5" spans="1:239" s="63" customFormat="1" ht="27" customHeight="1">
      <c r="A5" s="65" t="s">
        <v>31</v>
      </c>
      <c r="B5" s="66"/>
      <c r="C5" s="67"/>
      <c r="D5" s="68"/>
      <c r="E5" s="10"/>
      <c r="F5" s="10">
        <f>F6+F24+F82+F88+F118</f>
        <v>12041.429999999998</v>
      </c>
      <c r="G5" s="10"/>
      <c r="H5" s="10"/>
      <c r="I5" s="10"/>
      <c r="J5" s="10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</row>
    <row r="6" spans="1:239" s="1" customFormat="1" ht="40.5" customHeight="1">
      <c r="A6" s="18" t="s">
        <v>53</v>
      </c>
      <c r="B6" s="18" t="s">
        <v>54</v>
      </c>
      <c r="C6" s="9"/>
      <c r="D6" s="10">
        <f>D7+D11+D13+D19+D22+D17</f>
        <v>45.980000000000004</v>
      </c>
      <c r="E6" s="10"/>
      <c r="F6" s="10">
        <f>F7+F11+F13+F19+F22+F17</f>
        <v>548.3199999999999</v>
      </c>
      <c r="G6" s="10"/>
      <c r="H6" s="6"/>
      <c r="I6" s="6"/>
      <c r="J6" s="6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</row>
    <row r="7" spans="1:239" s="1" customFormat="1" ht="25.5" customHeight="1">
      <c r="A7" s="69"/>
      <c r="B7" s="18" t="s">
        <v>32</v>
      </c>
      <c r="C7" s="9"/>
      <c r="D7" s="10">
        <f>SUM(D8:D10)</f>
        <v>5.1</v>
      </c>
      <c r="E7" s="10"/>
      <c r="F7" s="10">
        <f>SUM(F8:F10)</f>
        <v>44.4</v>
      </c>
      <c r="G7" s="10"/>
      <c r="H7" s="6"/>
      <c r="I7" s="6"/>
      <c r="J7" s="6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</row>
    <row r="8" spans="1:239" s="1" customFormat="1" ht="27" customHeight="1">
      <c r="A8" s="70">
        <v>1</v>
      </c>
      <c r="B8" s="6" t="s">
        <v>55</v>
      </c>
      <c r="C8" s="9" t="s">
        <v>56</v>
      </c>
      <c r="D8" s="6">
        <v>2</v>
      </c>
      <c r="E8" s="6" t="s">
        <v>57</v>
      </c>
      <c r="F8" s="6">
        <v>14</v>
      </c>
      <c r="G8" s="6" t="s">
        <v>58</v>
      </c>
      <c r="H8" s="6" t="s">
        <v>59</v>
      </c>
      <c r="I8" s="6" t="s">
        <v>60</v>
      </c>
      <c r="J8" s="6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</row>
    <row r="9" spans="1:239" s="1" customFormat="1" ht="27" customHeight="1">
      <c r="A9" s="70">
        <v>2</v>
      </c>
      <c r="B9" s="6" t="s">
        <v>61</v>
      </c>
      <c r="C9" s="9" t="s">
        <v>56</v>
      </c>
      <c r="D9" s="6">
        <v>1.1</v>
      </c>
      <c r="E9" s="6" t="s">
        <v>62</v>
      </c>
      <c r="F9" s="6">
        <v>15.4</v>
      </c>
      <c r="G9" s="6" t="s">
        <v>63</v>
      </c>
      <c r="H9" s="6" t="s">
        <v>64</v>
      </c>
      <c r="I9" s="6" t="s">
        <v>60</v>
      </c>
      <c r="J9" s="6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</row>
    <row r="10" spans="1:239" s="1" customFormat="1" ht="27" customHeight="1">
      <c r="A10" s="70">
        <v>3</v>
      </c>
      <c r="B10" s="6" t="s">
        <v>65</v>
      </c>
      <c r="C10" s="9" t="s">
        <v>56</v>
      </c>
      <c r="D10" s="6">
        <v>2</v>
      </c>
      <c r="E10" s="6" t="s">
        <v>66</v>
      </c>
      <c r="F10" s="6">
        <v>15</v>
      </c>
      <c r="G10" s="6" t="s">
        <v>67</v>
      </c>
      <c r="H10" s="6" t="s">
        <v>68</v>
      </c>
      <c r="I10" s="6" t="s">
        <v>60</v>
      </c>
      <c r="J10" s="6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</row>
    <row r="11" spans="1:239" s="1" customFormat="1" ht="27" customHeight="1">
      <c r="A11" s="18"/>
      <c r="B11" s="18" t="s">
        <v>35</v>
      </c>
      <c r="C11" s="9"/>
      <c r="D11" s="10">
        <v>2</v>
      </c>
      <c r="E11" s="10"/>
      <c r="F11" s="10">
        <f>SUM(F12:F12)</f>
        <v>28</v>
      </c>
      <c r="G11" s="10"/>
      <c r="H11" s="6"/>
      <c r="I11" s="6"/>
      <c r="J11" s="6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</row>
    <row r="12" spans="1:239" s="1" customFormat="1" ht="27" customHeight="1">
      <c r="A12" s="5" t="s">
        <v>69</v>
      </c>
      <c r="B12" s="6" t="s">
        <v>70</v>
      </c>
      <c r="C12" s="9" t="s">
        <v>56</v>
      </c>
      <c r="D12" s="6">
        <v>2</v>
      </c>
      <c r="E12" s="6" t="s">
        <v>71</v>
      </c>
      <c r="F12" s="6">
        <v>28</v>
      </c>
      <c r="G12" s="6" t="s">
        <v>72</v>
      </c>
      <c r="H12" s="6" t="s">
        <v>73</v>
      </c>
      <c r="I12" s="6" t="s">
        <v>60</v>
      </c>
      <c r="J12" s="80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</row>
    <row r="13" spans="1:239" s="1" customFormat="1" ht="27" customHeight="1">
      <c r="A13" s="18"/>
      <c r="B13" s="18" t="s">
        <v>37</v>
      </c>
      <c r="C13" s="9"/>
      <c r="D13" s="10">
        <f>SUM(D14:D16)</f>
        <v>9.57</v>
      </c>
      <c r="E13" s="10"/>
      <c r="F13" s="10">
        <f>SUM(F14:F16)</f>
        <v>132.38</v>
      </c>
      <c r="G13" s="10"/>
      <c r="H13" s="6"/>
      <c r="I13" s="6"/>
      <c r="J13" s="6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</row>
    <row r="14" spans="1:239" s="1" customFormat="1" ht="27" customHeight="1">
      <c r="A14" s="71">
        <v>5</v>
      </c>
      <c r="B14" s="6" t="s">
        <v>74</v>
      </c>
      <c r="C14" s="9" t="s">
        <v>56</v>
      </c>
      <c r="D14" s="16">
        <v>7.2</v>
      </c>
      <c r="E14" s="16" t="s">
        <v>75</v>
      </c>
      <c r="F14" s="16">
        <v>100.8</v>
      </c>
      <c r="G14" s="16" t="s">
        <v>76</v>
      </c>
      <c r="H14" s="6" t="s">
        <v>77</v>
      </c>
      <c r="I14" s="6" t="s">
        <v>78</v>
      </c>
      <c r="J14" s="2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</row>
    <row r="15" spans="1:239" s="1" customFormat="1" ht="27" customHeight="1">
      <c r="A15" s="71">
        <v>6</v>
      </c>
      <c r="B15" s="6" t="s">
        <v>79</v>
      </c>
      <c r="C15" s="9" t="s">
        <v>56</v>
      </c>
      <c r="D15" s="16">
        <v>1.57</v>
      </c>
      <c r="E15" s="16" t="s">
        <v>80</v>
      </c>
      <c r="F15" s="16">
        <v>21.98</v>
      </c>
      <c r="G15" s="16" t="s">
        <v>81</v>
      </c>
      <c r="H15" s="6" t="s">
        <v>82</v>
      </c>
      <c r="I15" s="6" t="s">
        <v>78</v>
      </c>
      <c r="J15" s="2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</row>
    <row r="16" spans="1:239" s="1" customFormat="1" ht="27" customHeight="1">
      <c r="A16" s="71">
        <v>7</v>
      </c>
      <c r="B16" s="6" t="s">
        <v>83</v>
      </c>
      <c r="C16" s="9" t="s">
        <v>56</v>
      </c>
      <c r="D16" s="16">
        <v>0.8</v>
      </c>
      <c r="E16" s="16" t="s">
        <v>84</v>
      </c>
      <c r="F16" s="16">
        <v>9.6</v>
      </c>
      <c r="G16" s="16" t="s">
        <v>85</v>
      </c>
      <c r="H16" s="6" t="s">
        <v>86</v>
      </c>
      <c r="I16" s="6" t="s">
        <v>78</v>
      </c>
      <c r="J16" s="2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</row>
    <row r="17" spans="1:239" s="1" customFormat="1" ht="27" customHeight="1">
      <c r="A17" s="71"/>
      <c r="B17" s="10" t="s">
        <v>34</v>
      </c>
      <c r="C17" s="9"/>
      <c r="D17" s="19">
        <v>19</v>
      </c>
      <c r="E17" s="19"/>
      <c r="F17" s="19">
        <v>228</v>
      </c>
      <c r="G17" s="16"/>
      <c r="H17" s="6"/>
      <c r="I17" s="6"/>
      <c r="J17" s="2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</row>
    <row r="18" spans="1:239" s="1" customFormat="1" ht="27" customHeight="1">
      <c r="A18" s="71">
        <v>8</v>
      </c>
      <c r="B18" s="6" t="s">
        <v>87</v>
      </c>
      <c r="C18" s="9" t="s">
        <v>56</v>
      </c>
      <c r="D18" s="16">
        <v>19</v>
      </c>
      <c r="E18" s="16" t="s">
        <v>88</v>
      </c>
      <c r="F18" s="16">
        <v>228</v>
      </c>
      <c r="G18" s="16" t="s">
        <v>89</v>
      </c>
      <c r="H18" s="6" t="s">
        <v>90</v>
      </c>
      <c r="I18" s="6" t="s">
        <v>91</v>
      </c>
      <c r="J18" s="16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</row>
    <row r="19" spans="1:239" s="1" customFormat="1" ht="27" customHeight="1">
      <c r="A19" s="18"/>
      <c r="B19" s="18" t="s">
        <v>38</v>
      </c>
      <c r="C19" s="9"/>
      <c r="D19" s="10">
        <f>D20+D21</f>
        <v>8.559999999999999</v>
      </c>
      <c r="E19" s="19"/>
      <c r="F19" s="19">
        <f>SUM(F20:F21)</f>
        <v>91.03999999999999</v>
      </c>
      <c r="G19" s="19"/>
      <c r="H19" s="6"/>
      <c r="I19" s="6"/>
      <c r="J19" s="6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</row>
    <row r="20" spans="1:239" s="1" customFormat="1" ht="27" customHeight="1">
      <c r="A20" s="12">
        <v>9</v>
      </c>
      <c r="B20" s="6" t="s">
        <v>92</v>
      </c>
      <c r="C20" s="9" t="s">
        <v>56</v>
      </c>
      <c r="D20" s="6">
        <v>4.8</v>
      </c>
      <c r="E20" s="6" t="s">
        <v>93</v>
      </c>
      <c r="F20" s="6">
        <v>38.4</v>
      </c>
      <c r="G20" s="6" t="s">
        <v>94</v>
      </c>
      <c r="H20" s="6" t="s">
        <v>95</v>
      </c>
      <c r="I20" s="6" t="s">
        <v>78</v>
      </c>
      <c r="J20" s="6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</row>
    <row r="21" spans="1:239" s="1" customFormat="1" ht="27" customHeight="1">
      <c r="A21" s="12">
        <v>10</v>
      </c>
      <c r="B21" s="6" t="s">
        <v>96</v>
      </c>
      <c r="C21" s="9" t="s">
        <v>56</v>
      </c>
      <c r="D21" s="6">
        <v>3.76</v>
      </c>
      <c r="E21" s="6" t="s">
        <v>97</v>
      </c>
      <c r="F21" s="6">
        <v>52.64</v>
      </c>
      <c r="G21" s="6" t="s">
        <v>98</v>
      </c>
      <c r="H21" s="6" t="s">
        <v>99</v>
      </c>
      <c r="I21" s="6" t="s">
        <v>78</v>
      </c>
      <c r="J21" s="81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</row>
    <row r="22" spans="1:239" s="1" customFormat="1" ht="27" customHeight="1">
      <c r="A22" s="18"/>
      <c r="B22" s="18" t="s">
        <v>39</v>
      </c>
      <c r="C22" s="9"/>
      <c r="D22" s="10">
        <v>1.75</v>
      </c>
      <c r="E22" s="6"/>
      <c r="F22" s="10">
        <v>24.5</v>
      </c>
      <c r="G22" s="10"/>
      <c r="H22" s="6"/>
      <c r="I22" s="6"/>
      <c r="J22" s="6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</row>
    <row r="23" spans="1:239" s="1" customFormat="1" ht="27" customHeight="1">
      <c r="A23" s="5" t="s">
        <v>100</v>
      </c>
      <c r="B23" s="6" t="s">
        <v>101</v>
      </c>
      <c r="C23" s="9" t="s">
        <v>56</v>
      </c>
      <c r="D23" s="6">
        <v>1.75</v>
      </c>
      <c r="E23" s="6" t="s">
        <v>102</v>
      </c>
      <c r="F23" s="6">
        <v>24.5</v>
      </c>
      <c r="G23" s="6" t="s">
        <v>103</v>
      </c>
      <c r="H23" s="6" t="s">
        <v>82</v>
      </c>
      <c r="I23" s="6" t="s">
        <v>104</v>
      </c>
      <c r="J23" s="6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</row>
    <row r="24" spans="1:239" s="1" customFormat="1" ht="27" customHeight="1">
      <c r="A24" s="18" t="s">
        <v>105</v>
      </c>
      <c r="B24" s="18" t="s">
        <v>106</v>
      </c>
      <c r="C24" s="13"/>
      <c r="D24" s="72">
        <f>D25+D30+D44+D49+D61+D72+D77+D80+D66+D42</f>
        <v>75.266</v>
      </c>
      <c r="E24" s="72"/>
      <c r="F24" s="72">
        <f>F25+F30+F44+F49+F61+F72+F77+F80+F66+F42</f>
        <v>4619.199999999999</v>
      </c>
      <c r="G24" s="73"/>
      <c r="H24" s="74"/>
      <c r="I24" s="6"/>
      <c r="J24" s="6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</row>
    <row r="25" spans="1:239" s="1" customFormat="1" ht="27" customHeight="1">
      <c r="A25" s="18"/>
      <c r="B25" s="18" t="s">
        <v>32</v>
      </c>
      <c r="C25" s="13"/>
      <c r="D25" s="73">
        <f>SUM(D26:D29)</f>
        <v>9.2</v>
      </c>
      <c r="E25" s="73"/>
      <c r="F25" s="73">
        <f>SUM(F26:F29)</f>
        <v>551.5</v>
      </c>
      <c r="G25" s="73"/>
      <c r="H25" s="74"/>
      <c r="I25" s="6"/>
      <c r="J25" s="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</row>
    <row r="26" spans="1:239" s="1" customFormat="1" ht="27" customHeight="1">
      <c r="A26" s="12">
        <v>1</v>
      </c>
      <c r="B26" s="6" t="s">
        <v>107</v>
      </c>
      <c r="C26" s="13" t="s">
        <v>56</v>
      </c>
      <c r="D26" s="6">
        <v>3</v>
      </c>
      <c r="E26" s="13" t="s">
        <v>108</v>
      </c>
      <c r="F26" s="13">
        <v>165</v>
      </c>
      <c r="G26" s="13" t="s">
        <v>109</v>
      </c>
      <c r="H26" s="6" t="s">
        <v>110</v>
      </c>
      <c r="I26" s="6" t="s">
        <v>111</v>
      </c>
      <c r="J26" s="6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</row>
    <row r="27" spans="1:239" s="1" customFormat="1" ht="27" customHeight="1">
      <c r="A27" s="12">
        <v>2</v>
      </c>
      <c r="B27" s="6" t="s">
        <v>112</v>
      </c>
      <c r="C27" s="13" t="s">
        <v>56</v>
      </c>
      <c r="D27" s="6">
        <v>1.8</v>
      </c>
      <c r="E27" s="13" t="s">
        <v>113</v>
      </c>
      <c r="F27" s="13">
        <f>D27*55</f>
        <v>99</v>
      </c>
      <c r="G27" s="13" t="s">
        <v>114</v>
      </c>
      <c r="H27" s="6" t="s">
        <v>115</v>
      </c>
      <c r="I27" s="6" t="s">
        <v>111</v>
      </c>
      <c r="J27" s="6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</row>
    <row r="28" spans="1:239" s="1" customFormat="1" ht="27" customHeight="1">
      <c r="A28" s="12">
        <v>3</v>
      </c>
      <c r="B28" s="6" t="s">
        <v>116</v>
      </c>
      <c r="C28" s="13" t="s">
        <v>56</v>
      </c>
      <c r="D28" s="6">
        <v>2.3</v>
      </c>
      <c r="E28" s="13" t="s">
        <v>117</v>
      </c>
      <c r="F28" s="13">
        <v>172</v>
      </c>
      <c r="G28" s="13" t="s">
        <v>118</v>
      </c>
      <c r="H28" s="6" t="s">
        <v>119</v>
      </c>
      <c r="I28" s="6" t="s">
        <v>111</v>
      </c>
      <c r="J28" s="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</row>
    <row r="29" spans="1:239" s="1" customFormat="1" ht="27" customHeight="1">
      <c r="A29" s="12">
        <v>4</v>
      </c>
      <c r="B29" s="6" t="s">
        <v>120</v>
      </c>
      <c r="C29" s="6" t="s">
        <v>56</v>
      </c>
      <c r="D29" s="6">
        <v>2.1</v>
      </c>
      <c r="E29" s="6" t="s">
        <v>121</v>
      </c>
      <c r="F29" s="13">
        <v>115.5</v>
      </c>
      <c r="G29" s="13" t="s">
        <v>122</v>
      </c>
      <c r="H29" s="6" t="s">
        <v>123</v>
      </c>
      <c r="I29" s="6" t="s">
        <v>111</v>
      </c>
      <c r="J29" s="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</row>
    <row r="30" spans="1:239" s="1" customFormat="1" ht="27" customHeight="1">
      <c r="A30" s="12"/>
      <c r="B30" s="10" t="s">
        <v>33</v>
      </c>
      <c r="C30" s="6"/>
      <c r="D30" s="75">
        <f>SUM(D31:D41)</f>
        <v>12.725999999999999</v>
      </c>
      <c r="E30" s="10"/>
      <c r="F30" s="10">
        <f>SUM(F31:F41)</f>
        <v>784.9</v>
      </c>
      <c r="G30" s="13"/>
      <c r="H30" s="6"/>
      <c r="I30" s="82"/>
      <c r="J30" s="6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</row>
    <row r="31" spans="1:239" s="1" customFormat="1" ht="27" customHeight="1">
      <c r="A31" s="5" t="s">
        <v>124</v>
      </c>
      <c r="B31" s="6" t="s">
        <v>125</v>
      </c>
      <c r="C31" s="9" t="s">
        <v>56</v>
      </c>
      <c r="D31" s="6">
        <v>2.2</v>
      </c>
      <c r="E31" s="6" t="s">
        <v>126</v>
      </c>
      <c r="F31" s="6">
        <v>121</v>
      </c>
      <c r="G31" s="6" t="s">
        <v>127</v>
      </c>
      <c r="H31" s="6" t="s">
        <v>128</v>
      </c>
      <c r="I31" s="6" t="s">
        <v>129</v>
      </c>
      <c r="J31" s="6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</row>
    <row r="32" spans="1:239" s="1" customFormat="1" ht="27" customHeight="1">
      <c r="A32" s="5" t="s">
        <v>130</v>
      </c>
      <c r="B32" s="6" t="s">
        <v>131</v>
      </c>
      <c r="C32" s="9" t="s">
        <v>56</v>
      </c>
      <c r="D32" s="6">
        <v>0.4</v>
      </c>
      <c r="E32" s="6" t="s">
        <v>132</v>
      </c>
      <c r="F32" s="6">
        <v>22</v>
      </c>
      <c r="G32" s="6" t="s">
        <v>133</v>
      </c>
      <c r="H32" s="6" t="s">
        <v>134</v>
      </c>
      <c r="I32" s="6" t="s">
        <v>111</v>
      </c>
      <c r="J32" s="6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</row>
    <row r="33" spans="1:239" s="1" customFormat="1" ht="27" customHeight="1">
      <c r="A33" s="5" t="s">
        <v>135</v>
      </c>
      <c r="B33" s="6" t="s">
        <v>136</v>
      </c>
      <c r="C33" s="9" t="s">
        <v>56</v>
      </c>
      <c r="D33" s="6">
        <v>3</v>
      </c>
      <c r="E33" s="6" t="s">
        <v>137</v>
      </c>
      <c r="F33" s="6">
        <v>165</v>
      </c>
      <c r="G33" s="6" t="s">
        <v>138</v>
      </c>
      <c r="H33" s="6" t="s">
        <v>139</v>
      </c>
      <c r="I33" s="6" t="s">
        <v>140</v>
      </c>
      <c r="J33" s="6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</row>
    <row r="34" spans="1:239" s="1" customFormat="1" ht="27" customHeight="1">
      <c r="A34" s="5" t="s">
        <v>141</v>
      </c>
      <c r="B34" s="6" t="s">
        <v>142</v>
      </c>
      <c r="C34" s="9" t="s">
        <v>56</v>
      </c>
      <c r="D34" s="6">
        <v>0.45</v>
      </c>
      <c r="E34" s="6" t="s">
        <v>143</v>
      </c>
      <c r="F34" s="6">
        <v>24.75</v>
      </c>
      <c r="G34" s="6" t="s">
        <v>144</v>
      </c>
      <c r="H34" s="6" t="s">
        <v>139</v>
      </c>
      <c r="I34" s="6" t="s">
        <v>140</v>
      </c>
      <c r="J34" s="6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</row>
    <row r="35" spans="1:239" s="1" customFormat="1" ht="27" customHeight="1">
      <c r="A35" s="5" t="s">
        <v>145</v>
      </c>
      <c r="B35" s="17" t="s">
        <v>146</v>
      </c>
      <c r="C35" s="17" t="s">
        <v>56</v>
      </c>
      <c r="D35" s="17">
        <v>0.23</v>
      </c>
      <c r="E35" s="17" t="s">
        <v>147</v>
      </c>
      <c r="F35" s="17">
        <v>12.65</v>
      </c>
      <c r="G35" s="17" t="s">
        <v>148</v>
      </c>
      <c r="H35" s="6" t="s">
        <v>149</v>
      </c>
      <c r="I35" s="6" t="s">
        <v>111</v>
      </c>
      <c r="J35" s="6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</row>
    <row r="36" spans="1:239" s="1" customFormat="1" ht="27" customHeight="1">
      <c r="A36" s="5" t="s">
        <v>150</v>
      </c>
      <c r="B36" s="6" t="s">
        <v>151</v>
      </c>
      <c r="C36" s="9" t="s">
        <v>56</v>
      </c>
      <c r="D36" s="6">
        <v>0.45</v>
      </c>
      <c r="E36" s="6" t="s">
        <v>152</v>
      </c>
      <c r="F36" s="6">
        <v>24.75</v>
      </c>
      <c r="G36" s="6" t="s">
        <v>153</v>
      </c>
      <c r="H36" s="6" t="s">
        <v>154</v>
      </c>
      <c r="I36" s="6" t="s">
        <v>140</v>
      </c>
      <c r="J36" s="6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</row>
    <row r="37" spans="1:239" s="1" customFormat="1" ht="27" customHeight="1">
      <c r="A37" s="5" t="s">
        <v>100</v>
      </c>
      <c r="B37" s="6" t="s">
        <v>155</v>
      </c>
      <c r="C37" s="9" t="s">
        <v>56</v>
      </c>
      <c r="D37" s="6">
        <v>0.45</v>
      </c>
      <c r="E37" s="6" t="s">
        <v>156</v>
      </c>
      <c r="F37" s="6">
        <v>24.75</v>
      </c>
      <c r="G37" s="6" t="s">
        <v>157</v>
      </c>
      <c r="H37" s="6" t="s">
        <v>158</v>
      </c>
      <c r="I37" s="6" t="s">
        <v>111</v>
      </c>
      <c r="J37" s="6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</row>
    <row r="38" spans="1:239" s="1" customFormat="1" ht="27" customHeight="1">
      <c r="A38" s="5" t="s">
        <v>159</v>
      </c>
      <c r="B38" s="17" t="s">
        <v>160</v>
      </c>
      <c r="C38" s="38" t="s">
        <v>56</v>
      </c>
      <c r="D38" s="76">
        <v>2.8</v>
      </c>
      <c r="E38" s="6" t="s">
        <v>161</v>
      </c>
      <c r="F38" s="6">
        <v>224</v>
      </c>
      <c r="G38" s="6" t="s">
        <v>162</v>
      </c>
      <c r="H38" s="6" t="s">
        <v>163</v>
      </c>
      <c r="I38" s="17" t="s">
        <v>78</v>
      </c>
      <c r="J38" s="6" t="s">
        <v>164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</row>
    <row r="39" spans="1:239" s="1" customFormat="1" ht="27" customHeight="1">
      <c r="A39" s="5" t="s">
        <v>165</v>
      </c>
      <c r="B39" s="17" t="s">
        <v>166</v>
      </c>
      <c r="C39" s="17" t="s">
        <v>56</v>
      </c>
      <c r="D39" s="77">
        <v>0.546</v>
      </c>
      <c r="E39" s="12" t="s">
        <v>167</v>
      </c>
      <c r="F39" s="12">
        <v>40</v>
      </c>
      <c r="G39" s="12" t="s">
        <v>168</v>
      </c>
      <c r="H39" s="12" t="s">
        <v>169</v>
      </c>
      <c r="I39" s="12" t="s">
        <v>170</v>
      </c>
      <c r="J39" s="6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</row>
    <row r="40" spans="1:239" s="1" customFormat="1" ht="27" customHeight="1">
      <c r="A40" s="5" t="s">
        <v>171</v>
      </c>
      <c r="B40" s="17" t="s">
        <v>172</v>
      </c>
      <c r="C40" s="17" t="s">
        <v>56</v>
      </c>
      <c r="D40" s="17">
        <v>2</v>
      </c>
      <c r="E40" s="12" t="s">
        <v>173</v>
      </c>
      <c r="F40" s="12">
        <v>110</v>
      </c>
      <c r="G40" s="12" t="s">
        <v>174</v>
      </c>
      <c r="H40" s="12" t="s">
        <v>175</v>
      </c>
      <c r="I40" s="12" t="s">
        <v>140</v>
      </c>
      <c r="J40" s="6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</row>
    <row r="41" spans="1:239" s="1" customFormat="1" ht="27" customHeight="1">
      <c r="A41" s="5" t="s">
        <v>176</v>
      </c>
      <c r="B41" s="17" t="s">
        <v>177</v>
      </c>
      <c r="C41" s="38" t="s">
        <v>56</v>
      </c>
      <c r="D41" s="76">
        <v>0.2</v>
      </c>
      <c r="E41" s="6" t="s">
        <v>178</v>
      </c>
      <c r="F41" s="6">
        <v>16</v>
      </c>
      <c r="G41" s="6" t="s">
        <v>168</v>
      </c>
      <c r="H41" s="6" t="s">
        <v>169</v>
      </c>
      <c r="I41" s="6" t="s">
        <v>78</v>
      </c>
      <c r="J41" s="6" t="s">
        <v>164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</row>
    <row r="42" spans="1:239" s="1" customFormat="1" ht="27" customHeight="1">
      <c r="A42" s="5"/>
      <c r="B42" s="78" t="s">
        <v>34</v>
      </c>
      <c r="C42" s="38"/>
      <c r="D42" s="79">
        <v>0.8</v>
      </c>
      <c r="E42" s="10"/>
      <c r="F42" s="10">
        <v>42.4</v>
      </c>
      <c r="G42" s="6"/>
      <c r="H42" s="6"/>
      <c r="I42" s="6"/>
      <c r="J42" s="6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</row>
    <row r="43" spans="1:239" s="1" customFormat="1" ht="27" customHeight="1">
      <c r="A43" s="5" t="s">
        <v>179</v>
      </c>
      <c r="B43" s="17" t="s">
        <v>180</v>
      </c>
      <c r="C43" s="38" t="s">
        <v>56</v>
      </c>
      <c r="D43" s="76">
        <v>0.8</v>
      </c>
      <c r="E43" s="76" t="s">
        <v>181</v>
      </c>
      <c r="F43" s="6">
        <v>42.4</v>
      </c>
      <c r="G43" s="6" t="s">
        <v>182</v>
      </c>
      <c r="H43" s="6" t="s">
        <v>183</v>
      </c>
      <c r="I43" s="6" t="s">
        <v>91</v>
      </c>
      <c r="J43" s="6" t="s">
        <v>184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</row>
    <row r="44" spans="1:239" s="1" customFormat="1" ht="27" customHeight="1">
      <c r="A44" s="18"/>
      <c r="B44" s="18" t="s">
        <v>35</v>
      </c>
      <c r="C44" s="9"/>
      <c r="D44" s="10">
        <f>SUM(D45:D48)</f>
        <v>9.2</v>
      </c>
      <c r="E44" s="10"/>
      <c r="F44" s="10">
        <f>SUM(F45:F48)</f>
        <v>549</v>
      </c>
      <c r="G44" s="10"/>
      <c r="H44" s="6"/>
      <c r="I44" s="6"/>
      <c r="J44" s="6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</row>
    <row r="45" spans="1:239" s="1" customFormat="1" ht="27" customHeight="1">
      <c r="A45" s="5" t="s">
        <v>185</v>
      </c>
      <c r="B45" s="6" t="s">
        <v>186</v>
      </c>
      <c r="C45" s="9" t="s">
        <v>56</v>
      </c>
      <c r="D45" s="6">
        <v>2.2</v>
      </c>
      <c r="E45" s="6" t="s">
        <v>187</v>
      </c>
      <c r="F45" s="6">
        <v>117.5</v>
      </c>
      <c r="G45" s="6" t="s">
        <v>188</v>
      </c>
      <c r="H45" s="6" t="s">
        <v>189</v>
      </c>
      <c r="I45" s="6" t="s">
        <v>190</v>
      </c>
      <c r="J45" s="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</row>
    <row r="46" spans="1:239" s="1" customFormat="1" ht="27" customHeight="1">
      <c r="A46" s="5" t="s">
        <v>191</v>
      </c>
      <c r="B46" s="6" t="s">
        <v>192</v>
      </c>
      <c r="C46" s="9" t="s">
        <v>56</v>
      </c>
      <c r="D46" s="6">
        <v>2.5</v>
      </c>
      <c r="E46" s="6" t="s">
        <v>193</v>
      </c>
      <c r="F46" s="6">
        <v>200</v>
      </c>
      <c r="G46" s="6" t="s">
        <v>194</v>
      </c>
      <c r="H46" s="6" t="s">
        <v>195</v>
      </c>
      <c r="I46" s="6" t="s">
        <v>196</v>
      </c>
      <c r="J46" s="6" t="s">
        <v>164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</row>
    <row r="47" spans="1:239" s="1" customFormat="1" ht="27" customHeight="1">
      <c r="A47" s="5" t="s">
        <v>197</v>
      </c>
      <c r="B47" s="6" t="s">
        <v>198</v>
      </c>
      <c r="C47" s="9" t="s">
        <v>56</v>
      </c>
      <c r="D47" s="6">
        <v>2</v>
      </c>
      <c r="E47" s="6" t="s">
        <v>199</v>
      </c>
      <c r="F47" s="6">
        <v>94</v>
      </c>
      <c r="G47" s="6" t="s">
        <v>200</v>
      </c>
      <c r="H47" s="6" t="s">
        <v>201</v>
      </c>
      <c r="I47" s="6" t="s">
        <v>202</v>
      </c>
      <c r="J47" s="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</row>
    <row r="48" spans="1:239" s="1" customFormat="1" ht="27" customHeight="1">
      <c r="A48" s="5" t="s">
        <v>203</v>
      </c>
      <c r="B48" s="6" t="s">
        <v>204</v>
      </c>
      <c r="C48" s="9" t="s">
        <v>56</v>
      </c>
      <c r="D48" s="6">
        <v>2.5</v>
      </c>
      <c r="E48" s="6" t="s">
        <v>205</v>
      </c>
      <c r="F48" s="6">
        <v>137.5</v>
      </c>
      <c r="G48" s="6" t="s">
        <v>206</v>
      </c>
      <c r="H48" s="6" t="s">
        <v>207</v>
      </c>
      <c r="I48" s="6" t="s">
        <v>111</v>
      </c>
      <c r="J48" s="6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</row>
    <row r="49" spans="1:239" s="1" customFormat="1" ht="27" customHeight="1">
      <c r="A49" s="18"/>
      <c r="B49" s="18" t="s">
        <v>36</v>
      </c>
      <c r="C49" s="9"/>
      <c r="D49" s="10">
        <f>SUM(D50:D60)</f>
        <v>16.8</v>
      </c>
      <c r="E49" s="10"/>
      <c r="F49" s="10">
        <f>SUM(F50:F60)</f>
        <v>924</v>
      </c>
      <c r="G49" s="10"/>
      <c r="H49" s="6"/>
      <c r="I49" s="6"/>
      <c r="J49" s="6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</row>
    <row r="50" spans="1:239" s="1" customFormat="1" ht="27" customHeight="1">
      <c r="A50" s="12">
        <v>21</v>
      </c>
      <c r="B50" s="6" t="s">
        <v>208</v>
      </c>
      <c r="C50" s="9" t="s">
        <v>56</v>
      </c>
      <c r="D50" s="6">
        <v>4</v>
      </c>
      <c r="E50" s="6" t="s">
        <v>209</v>
      </c>
      <c r="F50" s="6">
        <v>220</v>
      </c>
      <c r="G50" s="6" t="s">
        <v>210</v>
      </c>
      <c r="H50" s="6" t="s">
        <v>211</v>
      </c>
      <c r="I50" s="6" t="s">
        <v>212</v>
      </c>
      <c r="J50" s="6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</row>
    <row r="51" spans="1:239" s="1" customFormat="1" ht="27" customHeight="1">
      <c r="A51" s="12">
        <v>22</v>
      </c>
      <c r="B51" s="6" t="s">
        <v>213</v>
      </c>
      <c r="C51" s="9" t="s">
        <v>56</v>
      </c>
      <c r="D51" s="6">
        <v>1</v>
      </c>
      <c r="E51" s="6" t="s">
        <v>214</v>
      </c>
      <c r="F51" s="6">
        <v>55</v>
      </c>
      <c r="G51" s="6" t="s">
        <v>215</v>
      </c>
      <c r="H51" s="6" t="s">
        <v>216</v>
      </c>
      <c r="I51" s="6" t="s">
        <v>212</v>
      </c>
      <c r="J51" s="6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</row>
    <row r="52" spans="1:239" s="1" customFormat="1" ht="27" customHeight="1">
      <c r="A52" s="12">
        <v>23</v>
      </c>
      <c r="B52" s="6" t="s">
        <v>217</v>
      </c>
      <c r="C52" s="9" t="s">
        <v>56</v>
      </c>
      <c r="D52" s="6">
        <v>1</v>
      </c>
      <c r="E52" s="6" t="s">
        <v>218</v>
      </c>
      <c r="F52" s="6">
        <v>55</v>
      </c>
      <c r="G52" s="6" t="s">
        <v>219</v>
      </c>
      <c r="H52" s="6" t="s">
        <v>220</v>
      </c>
      <c r="I52" s="6" t="s">
        <v>212</v>
      </c>
      <c r="J52" s="6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</row>
    <row r="53" spans="1:239" s="1" customFormat="1" ht="27" customHeight="1">
      <c r="A53" s="12">
        <v>24</v>
      </c>
      <c r="B53" s="6" t="s">
        <v>221</v>
      </c>
      <c r="C53" s="9" t="s">
        <v>56</v>
      </c>
      <c r="D53" s="6">
        <v>1</v>
      </c>
      <c r="E53" s="6" t="s">
        <v>222</v>
      </c>
      <c r="F53" s="6">
        <v>55</v>
      </c>
      <c r="G53" s="6" t="s">
        <v>223</v>
      </c>
      <c r="H53" s="6" t="s">
        <v>224</v>
      </c>
      <c r="I53" s="6" t="s">
        <v>212</v>
      </c>
      <c r="J53" s="6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</row>
    <row r="54" spans="1:239" s="1" customFormat="1" ht="27" customHeight="1">
      <c r="A54" s="12">
        <v>25</v>
      </c>
      <c r="B54" s="6" t="s">
        <v>225</v>
      </c>
      <c r="C54" s="9" t="s">
        <v>56</v>
      </c>
      <c r="D54" s="6">
        <v>0.8</v>
      </c>
      <c r="E54" s="6" t="s">
        <v>226</v>
      </c>
      <c r="F54" s="6">
        <v>44</v>
      </c>
      <c r="G54" s="6" t="s">
        <v>227</v>
      </c>
      <c r="H54" s="6" t="s">
        <v>228</v>
      </c>
      <c r="I54" s="6" t="s">
        <v>212</v>
      </c>
      <c r="J54" s="6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</row>
    <row r="55" spans="1:239" s="1" customFormat="1" ht="27" customHeight="1">
      <c r="A55" s="12">
        <v>26</v>
      </c>
      <c r="B55" s="6" t="s">
        <v>229</v>
      </c>
      <c r="C55" s="9" t="s">
        <v>56</v>
      </c>
      <c r="D55" s="6">
        <v>1.8</v>
      </c>
      <c r="E55" s="6" t="s">
        <v>230</v>
      </c>
      <c r="F55" s="6">
        <v>99</v>
      </c>
      <c r="G55" s="6" t="s">
        <v>231</v>
      </c>
      <c r="H55" s="6" t="s">
        <v>232</v>
      </c>
      <c r="I55" s="6" t="s">
        <v>233</v>
      </c>
      <c r="J55" s="6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</row>
    <row r="56" spans="1:239" s="1" customFormat="1" ht="27" customHeight="1">
      <c r="A56" s="12">
        <v>27</v>
      </c>
      <c r="B56" s="6" t="s">
        <v>234</v>
      </c>
      <c r="C56" s="9" t="s">
        <v>56</v>
      </c>
      <c r="D56" s="6">
        <v>1</v>
      </c>
      <c r="E56" s="6" t="s">
        <v>235</v>
      </c>
      <c r="F56" s="6">
        <v>55</v>
      </c>
      <c r="G56" s="6" t="s">
        <v>236</v>
      </c>
      <c r="H56" s="6" t="s">
        <v>237</v>
      </c>
      <c r="I56" s="6" t="s">
        <v>212</v>
      </c>
      <c r="J56" s="6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</row>
    <row r="57" spans="1:239" s="1" customFormat="1" ht="27" customHeight="1">
      <c r="A57" s="12">
        <v>28</v>
      </c>
      <c r="B57" s="6" t="s">
        <v>238</v>
      </c>
      <c r="C57" s="9" t="s">
        <v>56</v>
      </c>
      <c r="D57" s="6">
        <v>2.5</v>
      </c>
      <c r="E57" s="6" t="s">
        <v>239</v>
      </c>
      <c r="F57" s="6">
        <v>137.5</v>
      </c>
      <c r="G57" s="6" t="s">
        <v>240</v>
      </c>
      <c r="H57" s="6" t="s">
        <v>241</v>
      </c>
      <c r="I57" s="6" t="s">
        <v>212</v>
      </c>
      <c r="J57" s="6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</row>
    <row r="58" spans="1:239" s="1" customFormat="1" ht="27" customHeight="1">
      <c r="A58" s="12">
        <v>29</v>
      </c>
      <c r="B58" s="6" t="s">
        <v>242</v>
      </c>
      <c r="C58" s="9" t="s">
        <v>56</v>
      </c>
      <c r="D58" s="6">
        <v>2</v>
      </c>
      <c r="E58" s="6" t="s">
        <v>243</v>
      </c>
      <c r="F58" s="6">
        <v>110</v>
      </c>
      <c r="G58" s="6" t="s">
        <v>244</v>
      </c>
      <c r="H58" s="6" t="s">
        <v>245</v>
      </c>
      <c r="I58" s="6" t="s">
        <v>212</v>
      </c>
      <c r="J58" s="6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</row>
    <row r="59" spans="1:239" s="1" customFormat="1" ht="27" customHeight="1">
      <c r="A59" s="12">
        <v>30</v>
      </c>
      <c r="B59" s="6" t="s">
        <v>246</v>
      </c>
      <c r="C59" s="9" t="s">
        <v>56</v>
      </c>
      <c r="D59" s="6">
        <v>0.5</v>
      </c>
      <c r="E59" s="6" t="s">
        <v>247</v>
      </c>
      <c r="F59" s="6">
        <v>27.5</v>
      </c>
      <c r="G59" s="6" t="s">
        <v>248</v>
      </c>
      <c r="H59" s="6" t="s">
        <v>249</v>
      </c>
      <c r="I59" s="6" t="s">
        <v>212</v>
      </c>
      <c r="J59" s="6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</row>
    <row r="60" spans="1:239" s="1" customFormat="1" ht="27" customHeight="1">
      <c r="A60" s="12">
        <v>31</v>
      </c>
      <c r="B60" s="6" t="s">
        <v>250</v>
      </c>
      <c r="C60" s="9" t="s">
        <v>56</v>
      </c>
      <c r="D60" s="6">
        <v>1.2</v>
      </c>
      <c r="E60" s="6" t="s">
        <v>251</v>
      </c>
      <c r="F60" s="6">
        <v>66</v>
      </c>
      <c r="G60" s="6" t="s">
        <v>94</v>
      </c>
      <c r="H60" s="6" t="s">
        <v>252</v>
      </c>
      <c r="I60" s="6" t="s">
        <v>212</v>
      </c>
      <c r="J60" s="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</row>
    <row r="61" spans="1:239" s="1" customFormat="1" ht="27" customHeight="1">
      <c r="A61" s="18"/>
      <c r="B61" s="18" t="s">
        <v>37</v>
      </c>
      <c r="C61" s="9"/>
      <c r="D61" s="10">
        <f>SUM(D62:D65)</f>
        <v>5.25</v>
      </c>
      <c r="E61" s="10"/>
      <c r="F61" s="10">
        <f>SUM(F62:F65)</f>
        <v>288.75</v>
      </c>
      <c r="G61" s="10"/>
      <c r="H61" s="6"/>
      <c r="I61" s="6"/>
      <c r="J61" s="6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</row>
    <row r="62" spans="1:239" s="1" customFormat="1" ht="27" customHeight="1">
      <c r="A62" s="5" t="s">
        <v>253</v>
      </c>
      <c r="B62" s="6" t="s">
        <v>254</v>
      </c>
      <c r="C62" s="9" t="s">
        <v>56</v>
      </c>
      <c r="D62" s="6">
        <v>0.8</v>
      </c>
      <c r="E62" s="6" t="s">
        <v>255</v>
      </c>
      <c r="F62" s="6">
        <v>44</v>
      </c>
      <c r="G62" s="6" t="s">
        <v>256</v>
      </c>
      <c r="H62" s="6" t="s">
        <v>257</v>
      </c>
      <c r="I62" s="6" t="s">
        <v>78</v>
      </c>
      <c r="J62" s="6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</row>
    <row r="63" spans="1:239" s="1" customFormat="1" ht="27" customHeight="1">
      <c r="A63" s="5" t="s">
        <v>258</v>
      </c>
      <c r="B63" s="6" t="s">
        <v>259</v>
      </c>
      <c r="C63" s="9" t="s">
        <v>56</v>
      </c>
      <c r="D63" s="6">
        <v>2</v>
      </c>
      <c r="E63" s="6" t="s">
        <v>260</v>
      </c>
      <c r="F63" s="6">
        <v>110</v>
      </c>
      <c r="G63" s="6" t="s">
        <v>261</v>
      </c>
      <c r="H63" s="6" t="s">
        <v>262</v>
      </c>
      <c r="I63" s="6" t="s">
        <v>78</v>
      </c>
      <c r="J63" s="6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</row>
    <row r="64" spans="1:239" s="1" customFormat="1" ht="27" customHeight="1">
      <c r="A64" s="5" t="s">
        <v>263</v>
      </c>
      <c r="B64" s="6" t="s">
        <v>264</v>
      </c>
      <c r="C64" s="9" t="s">
        <v>56</v>
      </c>
      <c r="D64" s="6">
        <v>0.65</v>
      </c>
      <c r="E64" s="6" t="s">
        <v>265</v>
      </c>
      <c r="F64" s="6">
        <v>35.75</v>
      </c>
      <c r="G64" s="6" t="s">
        <v>266</v>
      </c>
      <c r="H64" s="6" t="s">
        <v>267</v>
      </c>
      <c r="I64" s="6" t="s">
        <v>78</v>
      </c>
      <c r="J64" s="6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</row>
    <row r="65" spans="1:239" s="1" customFormat="1" ht="27" customHeight="1">
      <c r="A65" s="5" t="s">
        <v>268</v>
      </c>
      <c r="B65" s="6" t="s">
        <v>269</v>
      </c>
      <c r="C65" s="9" t="s">
        <v>56</v>
      </c>
      <c r="D65" s="6">
        <v>1.8</v>
      </c>
      <c r="E65" s="6" t="s">
        <v>270</v>
      </c>
      <c r="F65" s="6">
        <v>99</v>
      </c>
      <c r="G65" s="6" t="s">
        <v>271</v>
      </c>
      <c r="H65" s="6" t="s">
        <v>272</v>
      </c>
      <c r="I65" s="6" t="s">
        <v>273</v>
      </c>
      <c r="J65" s="6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</row>
    <row r="66" spans="1:239" s="1" customFormat="1" ht="27" customHeight="1">
      <c r="A66" s="18"/>
      <c r="B66" s="18" t="s">
        <v>38</v>
      </c>
      <c r="C66" s="9"/>
      <c r="D66" s="10">
        <f>SUM(D67:D71)</f>
        <v>4.539999999999999</v>
      </c>
      <c r="E66" s="10"/>
      <c r="F66" s="10">
        <f>SUM(F67:F71)</f>
        <v>266.4</v>
      </c>
      <c r="G66" s="10"/>
      <c r="H66" s="6"/>
      <c r="I66" s="6"/>
      <c r="J66" s="6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</row>
    <row r="67" spans="1:239" s="1" customFormat="1" ht="27" customHeight="1">
      <c r="A67" s="12">
        <v>36</v>
      </c>
      <c r="B67" s="6" t="s">
        <v>274</v>
      </c>
      <c r="C67" s="9" t="s">
        <v>56</v>
      </c>
      <c r="D67" s="6">
        <v>1.2</v>
      </c>
      <c r="E67" s="6" t="s">
        <v>275</v>
      </c>
      <c r="F67" s="6">
        <v>66</v>
      </c>
      <c r="G67" s="6" t="s">
        <v>276</v>
      </c>
      <c r="H67" s="6" t="s">
        <v>277</v>
      </c>
      <c r="I67" s="6" t="s">
        <v>278</v>
      </c>
      <c r="J67" s="6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</row>
    <row r="68" spans="1:239" s="1" customFormat="1" ht="27" customHeight="1">
      <c r="A68" s="12">
        <v>37</v>
      </c>
      <c r="B68" s="6" t="s">
        <v>279</v>
      </c>
      <c r="C68" s="9" t="s">
        <v>56</v>
      </c>
      <c r="D68" s="6">
        <v>0.77</v>
      </c>
      <c r="E68" s="6" t="s">
        <v>280</v>
      </c>
      <c r="F68" s="6">
        <v>46.2</v>
      </c>
      <c r="G68" s="6" t="s">
        <v>281</v>
      </c>
      <c r="H68" s="6" t="s">
        <v>282</v>
      </c>
      <c r="I68" s="6" t="s">
        <v>283</v>
      </c>
      <c r="J68" s="6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</row>
    <row r="69" spans="1:239" s="1" customFormat="1" ht="27" customHeight="1">
      <c r="A69" s="12">
        <v>38</v>
      </c>
      <c r="B69" s="6" t="s">
        <v>284</v>
      </c>
      <c r="C69" s="9" t="s">
        <v>56</v>
      </c>
      <c r="D69" s="6">
        <v>1</v>
      </c>
      <c r="E69" s="6" t="s">
        <v>285</v>
      </c>
      <c r="F69" s="6">
        <v>60</v>
      </c>
      <c r="G69" s="6" t="s">
        <v>286</v>
      </c>
      <c r="H69" s="6" t="s">
        <v>287</v>
      </c>
      <c r="I69" s="6" t="s">
        <v>288</v>
      </c>
      <c r="J69" s="6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</row>
    <row r="70" spans="1:239" s="1" customFormat="1" ht="36" customHeight="1">
      <c r="A70" s="12">
        <v>39</v>
      </c>
      <c r="B70" s="6" t="s">
        <v>289</v>
      </c>
      <c r="C70" s="9" t="s">
        <v>56</v>
      </c>
      <c r="D70" s="6">
        <v>0.97</v>
      </c>
      <c r="E70" s="6" t="s">
        <v>290</v>
      </c>
      <c r="F70" s="6">
        <v>58.2</v>
      </c>
      <c r="G70" s="6" t="s">
        <v>291</v>
      </c>
      <c r="H70" s="6" t="s">
        <v>292</v>
      </c>
      <c r="I70" s="6" t="s">
        <v>293</v>
      </c>
      <c r="J70" s="6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</row>
    <row r="71" spans="1:239" s="1" customFormat="1" ht="27" customHeight="1">
      <c r="A71" s="12">
        <v>40</v>
      </c>
      <c r="B71" s="6" t="s">
        <v>294</v>
      </c>
      <c r="C71" s="9" t="s">
        <v>56</v>
      </c>
      <c r="D71" s="6">
        <v>0.6</v>
      </c>
      <c r="E71" s="6" t="s">
        <v>295</v>
      </c>
      <c r="F71" s="6">
        <v>36</v>
      </c>
      <c r="G71" s="6" t="s">
        <v>228</v>
      </c>
      <c r="H71" s="6" t="s">
        <v>252</v>
      </c>
      <c r="I71" s="6" t="s">
        <v>296</v>
      </c>
      <c r="J71" s="6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</row>
    <row r="72" spans="1:239" s="1" customFormat="1" ht="27" customHeight="1">
      <c r="A72" s="18"/>
      <c r="B72" s="18" t="s">
        <v>39</v>
      </c>
      <c r="C72" s="9"/>
      <c r="D72" s="10">
        <f>SUM(D73:D76)</f>
        <v>4.25</v>
      </c>
      <c r="E72" s="10"/>
      <c r="F72" s="10">
        <f>SUM(F73:F76)</f>
        <v>227.25</v>
      </c>
      <c r="G72" s="10"/>
      <c r="H72" s="6"/>
      <c r="I72" s="6"/>
      <c r="J72" s="6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</row>
    <row r="73" spans="1:239" s="1" customFormat="1" ht="27" customHeight="1">
      <c r="A73" s="12">
        <v>41</v>
      </c>
      <c r="B73" s="6" t="s">
        <v>297</v>
      </c>
      <c r="C73" s="9" t="s">
        <v>56</v>
      </c>
      <c r="D73" s="6">
        <v>0.5</v>
      </c>
      <c r="E73" s="6" t="s">
        <v>298</v>
      </c>
      <c r="F73" s="6">
        <v>29.5</v>
      </c>
      <c r="G73" s="6" t="s">
        <v>299</v>
      </c>
      <c r="H73" s="6" t="s">
        <v>291</v>
      </c>
      <c r="I73" s="6" t="s">
        <v>300</v>
      </c>
      <c r="J73" s="6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</row>
    <row r="74" spans="1:239" s="1" customFormat="1" ht="27" customHeight="1">
      <c r="A74" s="12">
        <v>42</v>
      </c>
      <c r="B74" s="6" t="s">
        <v>301</v>
      </c>
      <c r="C74" s="9" t="s">
        <v>56</v>
      </c>
      <c r="D74" s="6">
        <v>2</v>
      </c>
      <c r="E74" s="6" t="s">
        <v>302</v>
      </c>
      <c r="F74" s="6">
        <v>110</v>
      </c>
      <c r="G74" s="6" t="s">
        <v>303</v>
      </c>
      <c r="H74" s="6" t="s">
        <v>304</v>
      </c>
      <c r="I74" s="6" t="s">
        <v>300</v>
      </c>
      <c r="J74" s="90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</row>
    <row r="75" spans="1:239" s="1" customFormat="1" ht="27" customHeight="1">
      <c r="A75" s="12">
        <v>43</v>
      </c>
      <c r="B75" s="6" t="s">
        <v>297</v>
      </c>
      <c r="C75" s="9" t="s">
        <v>56</v>
      </c>
      <c r="D75" s="6">
        <v>1.5</v>
      </c>
      <c r="E75" s="6" t="s">
        <v>305</v>
      </c>
      <c r="F75" s="6">
        <f>64.5+13</f>
        <v>77.5</v>
      </c>
      <c r="G75" s="6" t="s">
        <v>299</v>
      </c>
      <c r="H75" s="6" t="s">
        <v>291</v>
      </c>
      <c r="I75" s="6" t="s">
        <v>300</v>
      </c>
      <c r="J75" s="6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</row>
    <row r="76" spans="1:239" s="1" customFormat="1" ht="27" customHeight="1">
      <c r="A76" s="12">
        <v>44</v>
      </c>
      <c r="B76" s="6" t="s">
        <v>306</v>
      </c>
      <c r="C76" s="9" t="s">
        <v>56</v>
      </c>
      <c r="D76" s="6">
        <v>0.25</v>
      </c>
      <c r="E76" s="6" t="s">
        <v>307</v>
      </c>
      <c r="F76" s="6">
        <v>10.25</v>
      </c>
      <c r="G76" s="6" t="s">
        <v>308</v>
      </c>
      <c r="H76" s="6" t="s">
        <v>309</v>
      </c>
      <c r="I76" s="6" t="s">
        <v>300</v>
      </c>
      <c r="J76" s="6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</row>
    <row r="77" spans="1:239" s="1" customFormat="1" ht="27" customHeight="1">
      <c r="A77" s="18"/>
      <c r="B77" s="18" t="s">
        <v>41</v>
      </c>
      <c r="C77" s="9"/>
      <c r="D77" s="10">
        <f>SUM(D78:D79)</f>
        <v>7</v>
      </c>
      <c r="E77" s="10"/>
      <c r="F77" s="10">
        <f>SUM(F78:F79)</f>
        <v>655</v>
      </c>
      <c r="G77" s="10"/>
      <c r="H77" s="6"/>
      <c r="I77" s="6"/>
      <c r="J77" s="6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</row>
    <row r="78" spans="1:239" s="1" customFormat="1" ht="27" customHeight="1">
      <c r="A78" s="12">
        <v>45</v>
      </c>
      <c r="B78" s="6" t="s">
        <v>310</v>
      </c>
      <c r="C78" s="9" t="s">
        <v>56</v>
      </c>
      <c r="D78" s="6">
        <v>6</v>
      </c>
      <c r="E78" s="6" t="s">
        <v>311</v>
      </c>
      <c r="F78" s="6">
        <v>600</v>
      </c>
      <c r="G78" s="6" t="s">
        <v>312</v>
      </c>
      <c r="H78" s="6" t="s">
        <v>313</v>
      </c>
      <c r="I78" s="6" t="s">
        <v>78</v>
      </c>
      <c r="J78" s="6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</row>
    <row r="79" spans="1:239" s="1" customFormat="1" ht="27" customHeight="1">
      <c r="A79" s="12">
        <v>46</v>
      </c>
      <c r="B79" s="6" t="s">
        <v>314</v>
      </c>
      <c r="C79" s="9" t="s">
        <v>56</v>
      </c>
      <c r="D79" s="6">
        <v>1</v>
      </c>
      <c r="E79" s="6" t="s">
        <v>315</v>
      </c>
      <c r="F79" s="6">
        <v>55</v>
      </c>
      <c r="G79" s="6" t="s">
        <v>316</v>
      </c>
      <c r="H79" s="6" t="s">
        <v>317</v>
      </c>
      <c r="I79" s="6" t="s">
        <v>78</v>
      </c>
      <c r="J79" s="6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</row>
    <row r="80" spans="1:239" s="1" customFormat="1" ht="27" customHeight="1">
      <c r="A80" s="18"/>
      <c r="B80" s="18" t="s">
        <v>42</v>
      </c>
      <c r="C80" s="9"/>
      <c r="D80" s="10">
        <v>5.5</v>
      </c>
      <c r="E80" s="6"/>
      <c r="F80" s="10">
        <v>330</v>
      </c>
      <c r="G80" s="10"/>
      <c r="H80" s="6"/>
      <c r="I80" s="6"/>
      <c r="J80" s="6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</row>
    <row r="81" spans="1:239" s="1" customFormat="1" ht="39" customHeight="1">
      <c r="A81" s="5" t="s">
        <v>318</v>
      </c>
      <c r="B81" s="83" t="s">
        <v>319</v>
      </c>
      <c r="C81" s="51" t="s">
        <v>56</v>
      </c>
      <c r="D81" s="83">
        <v>5.5</v>
      </c>
      <c r="E81" s="51" t="s">
        <v>320</v>
      </c>
      <c r="F81" s="83">
        <v>330</v>
      </c>
      <c r="G81" s="83" t="s">
        <v>321</v>
      </c>
      <c r="H81" s="83" t="s">
        <v>322</v>
      </c>
      <c r="I81" s="17" t="s">
        <v>300</v>
      </c>
      <c r="J81" s="6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</row>
    <row r="82" spans="1:239" s="1" customFormat="1" ht="27" customHeight="1">
      <c r="A82" s="18" t="s">
        <v>323</v>
      </c>
      <c r="B82" s="18" t="s">
        <v>12</v>
      </c>
      <c r="C82" s="13"/>
      <c r="D82" s="73">
        <f>D83+D85</f>
        <v>2.07</v>
      </c>
      <c r="E82" s="73"/>
      <c r="F82" s="73">
        <f>F83+F85</f>
        <v>131.91</v>
      </c>
      <c r="G82" s="73"/>
      <c r="H82" s="6"/>
      <c r="I82" s="6"/>
      <c r="J82" s="10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</row>
    <row r="83" spans="1:239" s="1" customFormat="1" ht="27" customHeight="1">
      <c r="A83" s="18"/>
      <c r="B83" s="18" t="s">
        <v>32</v>
      </c>
      <c r="C83" s="13"/>
      <c r="D83" s="73">
        <v>1.2</v>
      </c>
      <c r="E83" s="73"/>
      <c r="F83" s="73">
        <v>66</v>
      </c>
      <c r="G83" s="73"/>
      <c r="H83" s="6"/>
      <c r="I83" s="6"/>
      <c r="J83" s="10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</row>
    <row r="84" spans="1:239" s="1" customFormat="1" ht="27" customHeight="1">
      <c r="A84" s="5" t="s">
        <v>324</v>
      </c>
      <c r="B84" s="13" t="s">
        <v>325</v>
      </c>
      <c r="C84" s="13" t="s">
        <v>56</v>
      </c>
      <c r="D84" s="13">
        <v>1.2</v>
      </c>
      <c r="E84" s="13" t="s">
        <v>326</v>
      </c>
      <c r="F84" s="13">
        <v>66</v>
      </c>
      <c r="G84" s="13" t="s">
        <v>327</v>
      </c>
      <c r="H84" s="6" t="s">
        <v>328</v>
      </c>
      <c r="I84" s="17" t="s">
        <v>300</v>
      </c>
      <c r="J84" s="10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</row>
    <row r="85" spans="1:239" s="1" customFormat="1" ht="27" customHeight="1">
      <c r="A85" s="18"/>
      <c r="B85" s="18" t="s">
        <v>35</v>
      </c>
      <c r="C85" s="9"/>
      <c r="D85" s="10">
        <v>0.87</v>
      </c>
      <c r="E85" s="6"/>
      <c r="F85" s="10">
        <f>SUM(F86:F87)</f>
        <v>65.91</v>
      </c>
      <c r="G85" s="10"/>
      <c r="H85" s="6"/>
      <c r="I85" s="6"/>
      <c r="J85" s="10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</row>
    <row r="86" spans="1:239" s="1" customFormat="1" ht="40.5" customHeight="1">
      <c r="A86" s="5" t="s">
        <v>329</v>
      </c>
      <c r="B86" s="17" t="s">
        <v>330</v>
      </c>
      <c r="C86" s="17" t="s">
        <v>56</v>
      </c>
      <c r="D86" s="17">
        <v>0.47</v>
      </c>
      <c r="E86" s="17" t="s">
        <v>331</v>
      </c>
      <c r="F86" s="17">
        <v>24.91</v>
      </c>
      <c r="G86" s="17" t="s">
        <v>332</v>
      </c>
      <c r="H86" s="17" t="s">
        <v>332</v>
      </c>
      <c r="I86" s="17" t="s">
        <v>333</v>
      </c>
      <c r="J86" s="17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</row>
    <row r="87" spans="1:239" s="1" customFormat="1" ht="27" customHeight="1">
      <c r="A87" s="5" t="s">
        <v>334</v>
      </c>
      <c r="B87" s="17" t="s">
        <v>335</v>
      </c>
      <c r="C87" s="38" t="s">
        <v>56</v>
      </c>
      <c r="D87" s="17">
        <v>0.4</v>
      </c>
      <c r="E87" s="17" t="s">
        <v>336</v>
      </c>
      <c r="F87" s="17">
        <v>41</v>
      </c>
      <c r="G87" s="17" t="s">
        <v>337</v>
      </c>
      <c r="H87" s="17" t="s">
        <v>338</v>
      </c>
      <c r="I87" s="17" t="s">
        <v>333</v>
      </c>
      <c r="J87" s="17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</row>
    <row r="88" spans="1:239" s="1" customFormat="1" ht="27" customHeight="1">
      <c r="A88" s="18" t="s">
        <v>339</v>
      </c>
      <c r="B88" s="18" t="s">
        <v>340</v>
      </c>
      <c r="C88" s="9"/>
      <c r="D88" s="73">
        <f>D89+D94+D96+D98+D103+D105+D107+D109+D111+D114</f>
        <v>86.27999999999999</v>
      </c>
      <c r="E88" s="73"/>
      <c r="F88" s="73">
        <f>F89+F94+F96+F98+F103+F105+F107+F109+F111+F114</f>
        <v>2216</v>
      </c>
      <c r="G88" s="73"/>
      <c r="H88" s="6"/>
      <c r="I88" s="6"/>
      <c r="J88" s="6" t="s">
        <v>164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</row>
    <row r="89" spans="1:239" s="1" customFormat="1" ht="27" customHeight="1">
      <c r="A89" s="18"/>
      <c r="B89" s="18" t="s">
        <v>32</v>
      </c>
      <c r="C89" s="9"/>
      <c r="D89" s="73">
        <f>SUM(D90:D93)</f>
        <v>8.7</v>
      </c>
      <c r="E89" s="73"/>
      <c r="F89" s="73">
        <f>SUM(F90:F93)</f>
        <v>225.5</v>
      </c>
      <c r="G89" s="73"/>
      <c r="H89" s="6"/>
      <c r="I89" s="6"/>
      <c r="J89" s="10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</row>
    <row r="90" spans="1:239" s="1" customFormat="1" ht="39" customHeight="1">
      <c r="A90" s="12">
        <v>1</v>
      </c>
      <c r="B90" s="6" t="s">
        <v>341</v>
      </c>
      <c r="C90" s="9" t="s">
        <v>56</v>
      </c>
      <c r="D90" s="13">
        <v>2</v>
      </c>
      <c r="E90" s="13" t="s">
        <v>342</v>
      </c>
      <c r="F90" s="13">
        <v>50</v>
      </c>
      <c r="G90" s="13" t="s">
        <v>343</v>
      </c>
      <c r="H90" s="6" t="s">
        <v>344</v>
      </c>
      <c r="I90" s="12" t="s">
        <v>345</v>
      </c>
      <c r="J90" s="10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</row>
    <row r="91" spans="1:239" s="1" customFormat="1" ht="27" customHeight="1">
      <c r="A91" s="12">
        <v>2</v>
      </c>
      <c r="B91" s="6" t="s">
        <v>346</v>
      </c>
      <c r="C91" s="9" t="s">
        <v>56</v>
      </c>
      <c r="D91" s="13">
        <v>4.7</v>
      </c>
      <c r="E91" s="13" t="s">
        <v>347</v>
      </c>
      <c r="F91" s="13">
        <v>117.5</v>
      </c>
      <c r="G91" s="13" t="s">
        <v>348</v>
      </c>
      <c r="H91" s="6" t="s">
        <v>349</v>
      </c>
      <c r="I91" s="12" t="s">
        <v>345</v>
      </c>
      <c r="J91" s="10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  <c r="IA91" s="59"/>
      <c r="IB91" s="59"/>
      <c r="IC91" s="59"/>
      <c r="ID91" s="59"/>
      <c r="IE91" s="59"/>
    </row>
    <row r="92" spans="1:239" s="1" customFormat="1" ht="27" customHeight="1">
      <c r="A92" s="12">
        <v>3</v>
      </c>
      <c r="B92" s="7" t="s">
        <v>350</v>
      </c>
      <c r="C92" s="84" t="s">
        <v>56</v>
      </c>
      <c r="D92" s="85">
        <v>1</v>
      </c>
      <c r="E92" s="85" t="s">
        <v>351</v>
      </c>
      <c r="F92" s="13">
        <v>33</v>
      </c>
      <c r="G92" s="85" t="s">
        <v>352</v>
      </c>
      <c r="H92" s="7" t="s">
        <v>353</v>
      </c>
      <c r="I92" s="12" t="s">
        <v>345</v>
      </c>
      <c r="J92" s="10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59"/>
      <c r="HU92" s="59"/>
      <c r="HV92" s="59"/>
      <c r="HW92" s="59"/>
      <c r="HX92" s="59"/>
      <c r="HY92" s="59"/>
      <c r="HZ92" s="59"/>
      <c r="IA92" s="59"/>
      <c r="IB92" s="59"/>
      <c r="IC92" s="59"/>
      <c r="ID92" s="59"/>
      <c r="IE92" s="59"/>
    </row>
    <row r="93" spans="1:239" s="1" customFormat="1" ht="27" customHeight="1">
      <c r="A93" s="12">
        <v>4</v>
      </c>
      <c r="B93" s="86" t="s">
        <v>354</v>
      </c>
      <c r="C93" s="86" t="s">
        <v>56</v>
      </c>
      <c r="D93" s="70">
        <v>1</v>
      </c>
      <c r="E93" s="86" t="s">
        <v>355</v>
      </c>
      <c r="F93" s="13">
        <v>25</v>
      </c>
      <c r="G93" s="85" t="s">
        <v>356</v>
      </c>
      <c r="H93" s="86" t="s">
        <v>357</v>
      </c>
      <c r="I93" s="12" t="s">
        <v>345</v>
      </c>
      <c r="J93" s="10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</row>
    <row r="94" spans="1:239" s="1" customFormat="1" ht="27" customHeight="1">
      <c r="A94" s="18"/>
      <c r="B94" s="18" t="s">
        <v>33</v>
      </c>
      <c r="C94" s="9"/>
      <c r="D94" s="10">
        <v>5</v>
      </c>
      <c r="E94" s="10"/>
      <c r="F94" s="10">
        <f>F95</f>
        <v>125</v>
      </c>
      <c r="G94" s="10"/>
      <c r="H94" s="6"/>
      <c r="I94" s="60"/>
      <c r="J94" s="6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</row>
    <row r="95" spans="1:239" s="1" customFormat="1" ht="27" customHeight="1">
      <c r="A95" s="12">
        <v>5</v>
      </c>
      <c r="B95" s="6" t="s">
        <v>358</v>
      </c>
      <c r="C95" s="9" t="s">
        <v>56</v>
      </c>
      <c r="D95" s="6">
        <v>5</v>
      </c>
      <c r="E95" s="6" t="s">
        <v>161</v>
      </c>
      <c r="F95" s="6">
        <v>125</v>
      </c>
      <c r="G95" s="6" t="s">
        <v>162</v>
      </c>
      <c r="H95" s="6" t="s">
        <v>163</v>
      </c>
      <c r="I95" s="6" t="s">
        <v>359</v>
      </c>
      <c r="J95" s="6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</row>
    <row r="96" spans="1:239" s="1" customFormat="1" ht="27" customHeight="1">
      <c r="A96" s="18"/>
      <c r="B96" s="18" t="s">
        <v>34</v>
      </c>
      <c r="C96" s="9"/>
      <c r="D96" s="10">
        <v>0.18</v>
      </c>
      <c r="E96" s="6"/>
      <c r="F96" s="10">
        <f>F97</f>
        <v>5</v>
      </c>
      <c r="G96" s="10"/>
      <c r="H96" s="6"/>
      <c r="I96" s="6"/>
      <c r="J96" s="6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</row>
    <row r="97" spans="1:239" s="1" customFormat="1" ht="27" customHeight="1">
      <c r="A97" s="12">
        <v>6</v>
      </c>
      <c r="B97" s="6" t="s">
        <v>360</v>
      </c>
      <c r="C97" s="9" t="s">
        <v>56</v>
      </c>
      <c r="D97" s="6">
        <v>0.18</v>
      </c>
      <c r="E97" s="6" t="s">
        <v>361</v>
      </c>
      <c r="F97" s="6">
        <v>5</v>
      </c>
      <c r="G97" s="6" t="s">
        <v>362</v>
      </c>
      <c r="H97" s="6" t="s">
        <v>363</v>
      </c>
      <c r="I97" s="6" t="s">
        <v>359</v>
      </c>
      <c r="J97" s="6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</row>
    <row r="98" spans="1:239" s="1" customFormat="1" ht="27" customHeight="1">
      <c r="A98" s="18"/>
      <c r="B98" s="18" t="s">
        <v>35</v>
      </c>
      <c r="C98" s="9"/>
      <c r="D98" s="10">
        <f>SUM(D99:D102)</f>
        <v>18.299999999999997</v>
      </c>
      <c r="E98" s="6"/>
      <c r="F98" s="10">
        <f>SUM(F99:F102)</f>
        <v>457.5</v>
      </c>
      <c r="G98" s="10"/>
      <c r="H98" s="6"/>
      <c r="I98" s="6"/>
      <c r="J98" s="6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</row>
    <row r="99" spans="1:239" s="1" customFormat="1" ht="27" customHeight="1">
      <c r="A99" s="5" t="s">
        <v>135</v>
      </c>
      <c r="B99" s="6" t="s">
        <v>364</v>
      </c>
      <c r="C99" s="9" t="s">
        <v>56</v>
      </c>
      <c r="D99" s="6">
        <v>5.5</v>
      </c>
      <c r="E99" s="6" t="s">
        <v>365</v>
      </c>
      <c r="F99" s="6">
        <v>137.5</v>
      </c>
      <c r="G99" s="6" t="s">
        <v>366</v>
      </c>
      <c r="H99" s="6" t="s">
        <v>73</v>
      </c>
      <c r="I99" s="6" t="s">
        <v>359</v>
      </c>
      <c r="J99" s="6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</row>
    <row r="100" spans="1:239" s="1" customFormat="1" ht="27" customHeight="1">
      <c r="A100" s="5" t="s">
        <v>141</v>
      </c>
      <c r="B100" s="6" t="s">
        <v>367</v>
      </c>
      <c r="C100" s="9" t="s">
        <v>56</v>
      </c>
      <c r="D100" s="6">
        <v>4.7</v>
      </c>
      <c r="E100" s="6" t="s">
        <v>368</v>
      </c>
      <c r="F100" s="6">
        <v>117.5</v>
      </c>
      <c r="G100" s="6" t="s">
        <v>369</v>
      </c>
      <c r="H100" s="6" t="s">
        <v>370</v>
      </c>
      <c r="I100" s="6" t="s">
        <v>359</v>
      </c>
      <c r="J100" s="6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</row>
    <row r="101" spans="1:239" s="1" customFormat="1" ht="27" customHeight="1">
      <c r="A101" s="5" t="s">
        <v>145</v>
      </c>
      <c r="B101" s="6" t="s">
        <v>371</v>
      </c>
      <c r="C101" s="9" t="s">
        <v>56</v>
      </c>
      <c r="D101" s="6">
        <v>7.1</v>
      </c>
      <c r="E101" s="6" t="s">
        <v>372</v>
      </c>
      <c r="F101" s="6">
        <v>177.5</v>
      </c>
      <c r="G101" s="6" t="s">
        <v>373</v>
      </c>
      <c r="H101" s="6" t="s">
        <v>195</v>
      </c>
      <c r="I101" s="6" t="s">
        <v>359</v>
      </c>
      <c r="J101" s="6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</row>
    <row r="102" spans="1:239" s="1" customFormat="1" ht="27" customHeight="1">
      <c r="A102" s="5" t="s">
        <v>150</v>
      </c>
      <c r="B102" s="6" t="s">
        <v>374</v>
      </c>
      <c r="C102" s="9" t="s">
        <v>56</v>
      </c>
      <c r="D102" s="6">
        <v>1</v>
      </c>
      <c r="E102" s="6" t="s">
        <v>375</v>
      </c>
      <c r="F102" s="6">
        <v>25</v>
      </c>
      <c r="G102" s="6" t="s">
        <v>376</v>
      </c>
      <c r="H102" s="6" t="s">
        <v>377</v>
      </c>
      <c r="I102" s="6" t="s">
        <v>359</v>
      </c>
      <c r="J102" s="6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</row>
    <row r="103" spans="1:239" s="1" customFormat="1" ht="27" customHeight="1">
      <c r="A103" s="18"/>
      <c r="B103" s="18" t="s">
        <v>36</v>
      </c>
      <c r="C103" s="9"/>
      <c r="D103" s="10">
        <v>12</v>
      </c>
      <c r="E103" s="6"/>
      <c r="F103" s="10">
        <f>F104</f>
        <v>300</v>
      </c>
      <c r="G103" s="10"/>
      <c r="H103" s="6"/>
      <c r="I103" s="6"/>
      <c r="J103" s="6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</row>
    <row r="104" spans="1:239" s="1" customFormat="1" ht="39" customHeight="1">
      <c r="A104" s="5" t="s">
        <v>100</v>
      </c>
      <c r="B104" s="6" t="s">
        <v>378</v>
      </c>
      <c r="C104" s="9" t="s">
        <v>56</v>
      </c>
      <c r="D104" s="6">
        <v>12</v>
      </c>
      <c r="E104" s="6" t="s">
        <v>379</v>
      </c>
      <c r="F104" s="6">
        <v>300</v>
      </c>
      <c r="G104" s="6" t="s">
        <v>380</v>
      </c>
      <c r="H104" s="6" t="s">
        <v>381</v>
      </c>
      <c r="I104" s="6" t="s">
        <v>359</v>
      </c>
      <c r="J104" s="6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</row>
    <row r="105" spans="1:239" s="1" customFormat="1" ht="27" customHeight="1">
      <c r="A105" s="18"/>
      <c r="B105" s="18" t="s">
        <v>37</v>
      </c>
      <c r="C105" s="9"/>
      <c r="D105" s="10">
        <v>0.2</v>
      </c>
      <c r="E105" s="6"/>
      <c r="F105" s="10">
        <v>5</v>
      </c>
      <c r="G105" s="10"/>
      <c r="H105" s="6"/>
      <c r="I105" s="6"/>
      <c r="J105" s="6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</row>
    <row r="106" spans="1:239" s="1" customFormat="1" ht="27" customHeight="1">
      <c r="A106" s="5" t="s">
        <v>159</v>
      </c>
      <c r="B106" s="6" t="s">
        <v>382</v>
      </c>
      <c r="C106" s="9" t="s">
        <v>56</v>
      </c>
      <c r="D106" s="6">
        <v>0.2</v>
      </c>
      <c r="E106" s="6" t="s">
        <v>383</v>
      </c>
      <c r="F106" s="6">
        <v>5</v>
      </c>
      <c r="G106" s="6" t="s">
        <v>384</v>
      </c>
      <c r="H106" s="6" t="s">
        <v>385</v>
      </c>
      <c r="I106" s="6" t="s">
        <v>359</v>
      </c>
      <c r="J106" s="6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</row>
    <row r="107" spans="1:239" s="1" customFormat="1" ht="27" customHeight="1">
      <c r="A107" s="18"/>
      <c r="B107" s="18" t="s">
        <v>38</v>
      </c>
      <c r="C107" s="9"/>
      <c r="D107" s="10">
        <v>11</v>
      </c>
      <c r="E107" s="10"/>
      <c r="F107" s="10">
        <f>F108</f>
        <v>275</v>
      </c>
      <c r="G107" s="10"/>
      <c r="H107" s="6"/>
      <c r="I107" s="6"/>
      <c r="J107" s="6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</row>
    <row r="108" spans="1:239" s="1" customFormat="1" ht="27" customHeight="1">
      <c r="A108" s="5" t="s">
        <v>165</v>
      </c>
      <c r="B108" s="6" t="s">
        <v>386</v>
      </c>
      <c r="C108" s="9" t="s">
        <v>56</v>
      </c>
      <c r="D108" s="6">
        <v>11</v>
      </c>
      <c r="E108" s="6" t="s">
        <v>387</v>
      </c>
      <c r="F108" s="6">
        <v>275</v>
      </c>
      <c r="G108" s="6" t="s">
        <v>388</v>
      </c>
      <c r="H108" s="6" t="s">
        <v>389</v>
      </c>
      <c r="I108" s="6" t="s">
        <v>359</v>
      </c>
      <c r="J108" s="6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</row>
    <row r="109" spans="1:239" s="1" customFormat="1" ht="27" customHeight="1">
      <c r="A109" s="18"/>
      <c r="B109" s="18" t="s">
        <v>39</v>
      </c>
      <c r="C109" s="9"/>
      <c r="D109" s="10">
        <v>3</v>
      </c>
      <c r="E109" s="6"/>
      <c r="F109" s="10">
        <f>F110</f>
        <v>75</v>
      </c>
      <c r="G109" s="10"/>
      <c r="H109" s="6"/>
      <c r="I109" s="6"/>
      <c r="J109" s="6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</row>
    <row r="110" spans="1:239" s="1" customFormat="1" ht="27" customHeight="1">
      <c r="A110" s="5" t="s">
        <v>171</v>
      </c>
      <c r="B110" s="6" t="s">
        <v>390</v>
      </c>
      <c r="C110" s="9" t="s">
        <v>56</v>
      </c>
      <c r="D110" s="6">
        <v>3</v>
      </c>
      <c r="E110" s="6" t="s">
        <v>391</v>
      </c>
      <c r="F110" s="6">
        <v>75</v>
      </c>
      <c r="G110" s="6" t="s">
        <v>392</v>
      </c>
      <c r="H110" s="6" t="s">
        <v>393</v>
      </c>
      <c r="I110" s="6" t="s">
        <v>359</v>
      </c>
      <c r="J110" s="6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</row>
    <row r="111" spans="1:239" s="1" customFormat="1" ht="27" customHeight="1">
      <c r="A111" s="18"/>
      <c r="B111" s="18" t="s">
        <v>40</v>
      </c>
      <c r="C111" s="9"/>
      <c r="D111" s="10">
        <f>D112+D113</f>
        <v>17.3</v>
      </c>
      <c r="E111" s="10"/>
      <c r="F111" s="10">
        <f>F112+F113</f>
        <v>432.5</v>
      </c>
      <c r="G111" s="10"/>
      <c r="H111" s="6"/>
      <c r="I111" s="6"/>
      <c r="J111" s="6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</row>
    <row r="112" spans="1:239" s="1" customFormat="1" ht="27" customHeight="1">
      <c r="A112" s="5" t="s">
        <v>176</v>
      </c>
      <c r="B112" s="6" t="s">
        <v>394</v>
      </c>
      <c r="C112" s="9" t="s">
        <v>56</v>
      </c>
      <c r="D112" s="6">
        <v>9.4</v>
      </c>
      <c r="E112" s="6" t="s">
        <v>395</v>
      </c>
      <c r="F112" s="6">
        <v>235</v>
      </c>
      <c r="G112" s="6" t="s">
        <v>396</v>
      </c>
      <c r="H112" s="6" t="s">
        <v>397</v>
      </c>
      <c r="I112" s="6" t="s">
        <v>359</v>
      </c>
      <c r="J112" s="6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</row>
    <row r="113" spans="1:239" s="1" customFormat="1" ht="27" customHeight="1">
      <c r="A113" s="5" t="s">
        <v>179</v>
      </c>
      <c r="B113" s="6" t="s">
        <v>398</v>
      </c>
      <c r="C113" s="9" t="s">
        <v>56</v>
      </c>
      <c r="D113" s="6">
        <v>7.9</v>
      </c>
      <c r="E113" s="6" t="s">
        <v>399</v>
      </c>
      <c r="F113" s="6">
        <v>197.5</v>
      </c>
      <c r="G113" s="6" t="s">
        <v>400</v>
      </c>
      <c r="H113" s="6" t="s">
        <v>401</v>
      </c>
      <c r="I113" s="6" t="s">
        <v>359</v>
      </c>
      <c r="J113" s="6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</row>
    <row r="114" spans="1:239" s="1" customFormat="1" ht="27" customHeight="1">
      <c r="A114" s="18"/>
      <c r="B114" s="18" t="s">
        <v>42</v>
      </c>
      <c r="C114" s="9"/>
      <c r="D114" s="10">
        <f>SUM(D115:D117)</f>
        <v>10.6</v>
      </c>
      <c r="E114" s="10"/>
      <c r="F114" s="10">
        <f>SUM(F115:F117)</f>
        <v>315.5</v>
      </c>
      <c r="G114" s="10"/>
      <c r="H114" s="6"/>
      <c r="I114" s="6"/>
      <c r="J114" s="6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</row>
    <row r="115" spans="1:239" s="1" customFormat="1" ht="27" customHeight="1">
      <c r="A115" s="5" t="s">
        <v>185</v>
      </c>
      <c r="B115" s="51" t="s">
        <v>402</v>
      </c>
      <c r="C115" s="38" t="s">
        <v>56</v>
      </c>
      <c r="D115" s="87">
        <v>5.5</v>
      </c>
      <c r="E115" s="6" t="s">
        <v>403</v>
      </c>
      <c r="F115" s="31">
        <v>165</v>
      </c>
      <c r="G115" s="31" t="s">
        <v>404</v>
      </c>
      <c r="H115" s="31" t="s">
        <v>405</v>
      </c>
      <c r="I115" s="6" t="s">
        <v>359</v>
      </c>
      <c r="J115" s="48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</row>
    <row r="116" spans="1:239" s="1" customFormat="1" ht="40.5" customHeight="1">
      <c r="A116" s="5" t="s">
        <v>191</v>
      </c>
      <c r="B116" s="16" t="s">
        <v>406</v>
      </c>
      <c r="C116" s="17" t="s">
        <v>56</v>
      </c>
      <c r="D116" s="88">
        <v>4.6</v>
      </c>
      <c r="E116" s="6" t="s">
        <v>407</v>
      </c>
      <c r="F116" s="16">
        <v>138</v>
      </c>
      <c r="G116" s="16" t="s">
        <v>408</v>
      </c>
      <c r="H116" s="6" t="s">
        <v>409</v>
      </c>
      <c r="I116" s="6" t="s">
        <v>359</v>
      </c>
      <c r="J116" s="48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</row>
    <row r="117" spans="1:239" s="1" customFormat="1" ht="27" customHeight="1">
      <c r="A117" s="5" t="s">
        <v>197</v>
      </c>
      <c r="B117" s="16" t="s">
        <v>410</v>
      </c>
      <c r="C117" s="16" t="s">
        <v>411</v>
      </c>
      <c r="D117" s="16">
        <v>0.5</v>
      </c>
      <c r="E117" s="16" t="s">
        <v>412</v>
      </c>
      <c r="F117" s="16">
        <v>12.5</v>
      </c>
      <c r="G117" s="16" t="s">
        <v>413</v>
      </c>
      <c r="H117" s="16" t="s">
        <v>414</v>
      </c>
      <c r="I117" s="6" t="s">
        <v>359</v>
      </c>
      <c r="J117" s="48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</row>
    <row r="118" spans="1:239" s="1" customFormat="1" ht="27" customHeight="1">
      <c r="A118" s="18" t="s">
        <v>415</v>
      </c>
      <c r="B118" s="18" t="s">
        <v>416</v>
      </c>
      <c r="C118" s="13"/>
      <c r="D118" s="73">
        <f>D119+D121+D126+D129+D133+D135+D140+D138+D143</f>
        <v>17</v>
      </c>
      <c r="E118" s="73"/>
      <c r="F118" s="73">
        <f>F119+F121+F126+F129+F133+F135+F140+F138+F143</f>
        <v>4526</v>
      </c>
      <c r="G118" s="73"/>
      <c r="H118" s="74"/>
      <c r="I118" s="6"/>
      <c r="J118" s="10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</row>
    <row r="119" spans="1:239" s="1" customFormat="1" ht="27" customHeight="1">
      <c r="A119" s="18"/>
      <c r="B119" s="18" t="s">
        <v>32</v>
      </c>
      <c r="C119" s="13"/>
      <c r="D119" s="73">
        <v>1</v>
      </c>
      <c r="E119" s="13"/>
      <c r="F119" s="73">
        <v>300</v>
      </c>
      <c r="G119" s="73"/>
      <c r="H119" s="74"/>
      <c r="I119" s="6"/>
      <c r="J119" s="10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59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</row>
    <row r="120" spans="1:239" s="1" customFormat="1" ht="27" customHeight="1">
      <c r="A120" s="12">
        <v>1</v>
      </c>
      <c r="B120" s="6" t="s">
        <v>417</v>
      </c>
      <c r="C120" s="6" t="s">
        <v>56</v>
      </c>
      <c r="D120" s="6">
        <v>1</v>
      </c>
      <c r="E120" s="6" t="s">
        <v>418</v>
      </c>
      <c r="F120" s="6">
        <v>300</v>
      </c>
      <c r="G120" s="6" t="s">
        <v>419</v>
      </c>
      <c r="H120" s="6" t="s">
        <v>420</v>
      </c>
      <c r="I120" s="12" t="s">
        <v>421</v>
      </c>
      <c r="J120" s="6" t="s">
        <v>164</v>
      </c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59"/>
      <c r="FY120" s="59"/>
      <c r="FZ120" s="59"/>
      <c r="GA120" s="59"/>
      <c r="GB120" s="59"/>
      <c r="GC120" s="59"/>
      <c r="GD120" s="59"/>
      <c r="GE120" s="59"/>
      <c r="GF120" s="59"/>
      <c r="GG120" s="59"/>
      <c r="GH120" s="59"/>
      <c r="GI120" s="59"/>
      <c r="GJ120" s="59"/>
      <c r="GK120" s="59"/>
      <c r="GL120" s="59"/>
      <c r="GM120" s="59"/>
      <c r="GN120" s="59"/>
      <c r="GO120" s="59"/>
      <c r="GP120" s="59"/>
      <c r="GQ120" s="59"/>
      <c r="GR120" s="59"/>
      <c r="GS120" s="59"/>
      <c r="GT120" s="59"/>
      <c r="GU120" s="59"/>
      <c r="GV120" s="59"/>
      <c r="GW120" s="59"/>
      <c r="GX120" s="59"/>
      <c r="GY120" s="59"/>
      <c r="GZ120" s="59"/>
      <c r="HA120" s="59"/>
      <c r="HB120" s="59"/>
      <c r="HC120" s="59"/>
      <c r="HD120" s="59"/>
      <c r="HE120" s="59"/>
      <c r="HF120" s="59"/>
      <c r="HG120" s="59"/>
      <c r="HH120" s="59"/>
      <c r="HI120" s="59"/>
      <c r="HJ120" s="59"/>
      <c r="HK120" s="59"/>
      <c r="HL120" s="59"/>
      <c r="HM120" s="59"/>
      <c r="HN120" s="59"/>
      <c r="HO120" s="59"/>
      <c r="HP120" s="59"/>
      <c r="HQ120" s="59"/>
      <c r="HR120" s="59"/>
      <c r="HS120" s="59"/>
      <c r="HT120" s="59"/>
      <c r="HU120" s="59"/>
      <c r="HV120" s="59"/>
      <c r="HW120" s="59"/>
      <c r="HX120" s="59"/>
      <c r="HY120" s="59"/>
      <c r="HZ120" s="59"/>
      <c r="IA120" s="59"/>
      <c r="IB120" s="59"/>
      <c r="IC120" s="59"/>
      <c r="ID120" s="59"/>
      <c r="IE120" s="59"/>
    </row>
    <row r="121" spans="1:239" s="1" customFormat="1" ht="27" customHeight="1">
      <c r="A121" s="18"/>
      <c r="B121" s="18" t="s">
        <v>33</v>
      </c>
      <c r="C121" s="89"/>
      <c r="D121" s="30">
        <v>4</v>
      </c>
      <c r="E121" s="12"/>
      <c r="F121" s="30">
        <f>SUM(F122:F125)</f>
        <v>1556</v>
      </c>
      <c r="G121" s="30"/>
      <c r="H121" s="12"/>
      <c r="I121" s="12"/>
      <c r="J121" s="12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59"/>
      <c r="GH121" s="59"/>
      <c r="GI121" s="59"/>
      <c r="GJ121" s="59"/>
      <c r="GK121" s="59"/>
      <c r="GL121" s="59"/>
      <c r="GM121" s="59"/>
      <c r="GN121" s="59"/>
      <c r="GO121" s="59"/>
      <c r="GP121" s="59"/>
      <c r="GQ121" s="59"/>
      <c r="GR121" s="59"/>
      <c r="GS121" s="59"/>
      <c r="GT121" s="59"/>
      <c r="GU121" s="59"/>
      <c r="GV121" s="59"/>
      <c r="GW121" s="59"/>
      <c r="GX121" s="59"/>
      <c r="GY121" s="59"/>
      <c r="GZ121" s="59"/>
      <c r="HA121" s="59"/>
      <c r="HB121" s="59"/>
      <c r="HC121" s="59"/>
      <c r="HD121" s="59"/>
      <c r="HE121" s="59"/>
      <c r="HF121" s="59"/>
      <c r="HG121" s="59"/>
      <c r="HH121" s="59"/>
      <c r="HI121" s="59"/>
      <c r="HJ121" s="59"/>
      <c r="HK121" s="59"/>
      <c r="HL121" s="59"/>
      <c r="HM121" s="59"/>
      <c r="HN121" s="59"/>
      <c r="HO121" s="59"/>
      <c r="HP121" s="59"/>
      <c r="HQ121" s="59"/>
      <c r="HR121" s="59"/>
      <c r="HS121" s="59"/>
      <c r="HT121" s="59"/>
      <c r="HU121" s="59"/>
      <c r="HV121" s="59"/>
      <c r="HW121" s="59"/>
      <c r="HX121" s="59"/>
      <c r="HY121" s="59"/>
      <c r="HZ121" s="59"/>
      <c r="IA121" s="59"/>
      <c r="IB121" s="59"/>
      <c r="IC121" s="59"/>
      <c r="ID121" s="59"/>
      <c r="IE121" s="59"/>
    </row>
    <row r="122" spans="1:239" s="1" customFormat="1" ht="27" customHeight="1">
      <c r="A122" s="12">
        <v>2</v>
      </c>
      <c r="B122" s="12" t="s">
        <v>422</v>
      </c>
      <c r="C122" s="89" t="s">
        <v>56</v>
      </c>
      <c r="D122" s="12">
        <v>1</v>
      </c>
      <c r="E122" s="12" t="s">
        <v>423</v>
      </c>
      <c r="F122" s="12">
        <v>6</v>
      </c>
      <c r="G122" s="12" t="s">
        <v>424</v>
      </c>
      <c r="H122" s="12" t="s">
        <v>425</v>
      </c>
      <c r="I122" s="12" t="s">
        <v>426</v>
      </c>
      <c r="J122" s="6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  <c r="HP122" s="59"/>
      <c r="HQ122" s="59"/>
      <c r="HR122" s="59"/>
      <c r="HS122" s="59"/>
      <c r="HT122" s="59"/>
      <c r="HU122" s="59"/>
      <c r="HV122" s="59"/>
      <c r="HW122" s="59"/>
      <c r="HX122" s="59"/>
      <c r="HY122" s="59"/>
      <c r="HZ122" s="59"/>
      <c r="IA122" s="59"/>
      <c r="IB122" s="59"/>
      <c r="IC122" s="59"/>
      <c r="ID122" s="59"/>
      <c r="IE122" s="59"/>
    </row>
    <row r="123" spans="1:239" s="1" customFormat="1" ht="27" customHeight="1">
      <c r="A123" s="12">
        <v>3</v>
      </c>
      <c r="B123" s="12" t="s">
        <v>427</v>
      </c>
      <c r="C123" s="89" t="s">
        <v>56</v>
      </c>
      <c r="D123" s="12">
        <v>1</v>
      </c>
      <c r="E123" s="12" t="s">
        <v>428</v>
      </c>
      <c r="F123" s="12">
        <v>350</v>
      </c>
      <c r="G123" s="12" t="s">
        <v>429</v>
      </c>
      <c r="H123" s="12" t="s">
        <v>430</v>
      </c>
      <c r="I123" s="12" t="s">
        <v>426</v>
      </c>
      <c r="J123" s="6" t="s">
        <v>164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  <c r="GC123" s="59"/>
      <c r="GD123" s="59"/>
      <c r="GE123" s="59"/>
      <c r="GF123" s="59"/>
      <c r="GG123" s="59"/>
      <c r="GH123" s="59"/>
      <c r="GI123" s="59"/>
      <c r="GJ123" s="59"/>
      <c r="GK123" s="59"/>
      <c r="GL123" s="59"/>
      <c r="GM123" s="59"/>
      <c r="GN123" s="59"/>
      <c r="GO123" s="59"/>
      <c r="GP123" s="59"/>
      <c r="GQ123" s="59"/>
      <c r="GR123" s="59"/>
      <c r="GS123" s="59"/>
      <c r="GT123" s="59"/>
      <c r="GU123" s="59"/>
      <c r="GV123" s="59"/>
      <c r="GW123" s="59"/>
      <c r="GX123" s="59"/>
      <c r="GY123" s="59"/>
      <c r="GZ123" s="59"/>
      <c r="HA123" s="59"/>
      <c r="HB123" s="59"/>
      <c r="HC123" s="59"/>
      <c r="HD123" s="59"/>
      <c r="HE123" s="59"/>
      <c r="HF123" s="59"/>
      <c r="HG123" s="59"/>
      <c r="HH123" s="59"/>
      <c r="HI123" s="59"/>
      <c r="HJ123" s="59"/>
      <c r="HK123" s="59"/>
      <c r="HL123" s="59"/>
      <c r="HM123" s="59"/>
      <c r="HN123" s="59"/>
      <c r="HO123" s="59"/>
      <c r="HP123" s="59"/>
      <c r="HQ123" s="59"/>
      <c r="HR123" s="59"/>
      <c r="HS123" s="59"/>
      <c r="HT123" s="59"/>
      <c r="HU123" s="59"/>
      <c r="HV123" s="59"/>
      <c r="HW123" s="59"/>
      <c r="HX123" s="59"/>
      <c r="HY123" s="59"/>
      <c r="HZ123" s="59"/>
      <c r="IA123" s="59"/>
      <c r="IB123" s="59"/>
      <c r="IC123" s="59"/>
      <c r="ID123" s="59"/>
      <c r="IE123" s="59"/>
    </row>
    <row r="124" spans="1:239" s="1" customFormat="1" ht="27" customHeight="1">
      <c r="A124" s="12">
        <v>4</v>
      </c>
      <c r="B124" s="12" t="s">
        <v>431</v>
      </c>
      <c r="C124" s="89" t="s">
        <v>56</v>
      </c>
      <c r="D124" s="12">
        <v>1</v>
      </c>
      <c r="E124" s="12" t="s">
        <v>161</v>
      </c>
      <c r="F124" s="12">
        <v>500</v>
      </c>
      <c r="G124" s="12" t="s">
        <v>162</v>
      </c>
      <c r="H124" s="12" t="s">
        <v>163</v>
      </c>
      <c r="I124" s="12" t="s">
        <v>426</v>
      </c>
      <c r="J124" s="6" t="s">
        <v>164</v>
      </c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  <c r="HA124" s="59"/>
      <c r="HB124" s="59"/>
      <c r="HC124" s="59"/>
      <c r="HD124" s="59"/>
      <c r="HE124" s="59"/>
      <c r="HF124" s="59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</row>
    <row r="125" spans="1:239" s="1" customFormat="1" ht="27" customHeight="1">
      <c r="A125" s="12">
        <v>5</v>
      </c>
      <c r="B125" s="12" t="s">
        <v>432</v>
      </c>
      <c r="C125" s="89" t="s">
        <v>56</v>
      </c>
      <c r="D125" s="12">
        <v>1</v>
      </c>
      <c r="E125" s="12" t="s">
        <v>433</v>
      </c>
      <c r="F125" s="12">
        <v>700</v>
      </c>
      <c r="G125" s="12" t="s">
        <v>168</v>
      </c>
      <c r="H125" s="12" t="s">
        <v>169</v>
      </c>
      <c r="I125" s="12" t="s">
        <v>426</v>
      </c>
      <c r="J125" s="6" t="s">
        <v>434</v>
      </c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</row>
    <row r="126" spans="1:239" s="1" customFormat="1" ht="27" customHeight="1">
      <c r="A126" s="18"/>
      <c r="B126" s="18" t="s">
        <v>34</v>
      </c>
      <c r="C126" s="9"/>
      <c r="D126" s="10">
        <v>2</v>
      </c>
      <c r="E126" s="6"/>
      <c r="F126" s="10">
        <f>SUM(F127:F128)</f>
        <v>25</v>
      </c>
      <c r="G126" s="10"/>
      <c r="H126" s="6"/>
      <c r="I126" s="6"/>
      <c r="J126" s="6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</row>
    <row r="127" spans="1:239" s="1" customFormat="1" ht="27" customHeight="1">
      <c r="A127" s="12">
        <v>6</v>
      </c>
      <c r="B127" s="6" t="s">
        <v>435</v>
      </c>
      <c r="C127" s="9" t="s">
        <v>56</v>
      </c>
      <c r="D127" s="6">
        <v>1</v>
      </c>
      <c r="E127" s="6" t="s">
        <v>436</v>
      </c>
      <c r="F127" s="6">
        <v>10</v>
      </c>
      <c r="G127" s="6" t="s">
        <v>437</v>
      </c>
      <c r="H127" s="6" t="s">
        <v>438</v>
      </c>
      <c r="I127" s="12" t="s">
        <v>426</v>
      </c>
      <c r="J127" s="6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</row>
    <row r="128" spans="1:239" s="1" customFormat="1" ht="27" customHeight="1">
      <c r="A128" s="12">
        <v>7</v>
      </c>
      <c r="B128" s="6" t="s">
        <v>439</v>
      </c>
      <c r="C128" s="9" t="s">
        <v>56</v>
      </c>
      <c r="D128" s="6">
        <v>1</v>
      </c>
      <c r="E128" s="6" t="s">
        <v>440</v>
      </c>
      <c r="F128" s="6">
        <v>15</v>
      </c>
      <c r="G128" s="6" t="s">
        <v>441</v>
      </c>
      <c r="H128" s="6" t="s">
        <v>344</v>
      </c>
      <c r="I128" s="12" t="s">
        <v>426</v>
      </c>
      <c r="J128" s="6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</row>
    <row r="129" spans="1:239" s="1" customFormat="1" ht="27" customHeight="1">
      <c r="A129" s="18"/>
      <c r="B129" s="18" t="s">
        <v>35</v>
      </c>
      <c r="C129" s="9"/>
      <c r="D129" s="10">
        <f>SUM(D130:D132)</f>
        <v>3</v>
      </c>
      <c r="E129" s="6"/>
      <c r="F129" s="10">
        <f>SUM(F130:F132)</f>
        <v>1645</v>
      </c>
      <c r="G129" s="10"/>
      <c r="H129" s="6"/>
      <c r="I129" s="6"/>
      <c r="J129" s="6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</row>
    <row r="130" spans="1:239" s="1" customFormat="1" ht="27" customHeight="1">
      <c r="A130" s="5" t="s">
        <v>141</v>
      </c>
      <c r="B130" s="6" t="s">
        <v>442</v>
      </c>
      <c r="C130" s="9" t="s">
        <v>56</v>
      </c>
      <c r="D130" s="6">
        <v>1</v>
      </c>
      <c r="E130" s="6" t="s">
        <v>443</v>
      </c>
      <c r="F130" s="6">
        <v>700</v>
      </c>
      <c r="G130" s="6" t="s">
        <v>444</v>
      </c>
      <c r="H130" s="6" t="s">
        <v>445</v>
      </c>
      <c r="I130" s="6" t="s">
        <v>446</v>
      </c>
      <c r="J130" s="6" t="s">
        <v>164</v>
      </c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</row>
    <row r="131" spans="1:239" s="1" customFormat="1" ht="51" customHeight="1">
      <c r="A131" s="5" t="s">
        <v>145</v>
      </c>
      <c r="B131" s="6" t="s">
        <v>447</v>
      </c>
      <c r="C131" s="9" t="s">
        <v>56</v>
      </c>
      <c r="D131" s="6">
        <v>1</v>
      </c>
      <c r="E131" s="6" t="s">
        <v>372</v>
      </c>
      <c r="F131" s="6">
        <v>900</v>
      </c>
      <c r="G131" s="6" t="s">
        <v>194</v>
      </c>
      <c r="H131" s="6" t="s">
        <v>195</v>
      </c>
      <c r="I131" s="12" t="s">
        <v>426</v>
      </c>
      <c r="J131" s="6" t="s">
        <v>164</v>
      </c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</row>
    <row r="132" spans="1:10" s="1" customFormat="1" ht="25.5" customHeight="1">
      <c r="A132" s="5" t="s">
        <v>150</v>
      </c>
      <c r="B132" s="6" t="s">
        <v>448</v>
      </c>
      <c r="C132" s="9" t="s">
        <v>56</v>
      </c>
      <c r="D132" s="6">
        <v>1</v>
      </c>
      <c r="E132" s="6" t="s">
        <v>449</v>
      </c>
      <c r="F132" s="6">
        <v>45</v>
      </c>
      <c r="G132" s="6" t="s">
        <v>450</v>
      </c>
      <c r="H132" s="6" t="s">
        <v>266</v>
      </c>
      <c r="I132" s="12" t="s">
        <v>426</v>
      </c>
      <c r="J132" s="6"/>
    </row>
    <row r="133" spans="1:239" s="1" customFormat="1" ht="27" customHeight="1">
      <c r="A133" s="18"/>
      <c r="B133" s="18" t="s">
        <v>36</v>
      </c>
      <c r="C133" s="9"/>
      <c r="D133" s="10">
        <v>1</v>
      </c>
      <c r="E133" s="6"/>
      <c r="F133" s="10">
        <v>140</v>
      </c>
      <c r="G133" s="10"/>
      <c r="H133" s="6"/>
      <c r="I133" s="6"/>
      <c r="J133" s="6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</row>
    <row r="134" spans="1:10" s="1" customFormat="1" ht="25.5" customHeight="1">
      <c r="A134" s="91" t="s">
        <v>100</v>
      </c>
      <c r="B134" s="6" t="s">
        <v>451</v>
      </c>
      <c r="C134" s="9" t="s">
        <v>56</v>
      </c>
      <c r="D134" s="9">
        <v>1</v>
      </c>
      <c r="E134" s="16" t="s">
        <v>235</v>
      </c>
      <c r="F134" s="6">
        <v>140</v>
      </c>
      <c r="G134" s="6" t="s">
        <v>236</v>
      </c>
      <c r="H134" s="6" t="s">
        <v>237</v>
      </c>
      <c r="I134" s="12" t="s">
        <v>426</v>
      </c>
      <c r="J134" s="6" t="s">
        <v>164</v>
      </c>
    </row>
    <row r="135" spans="1:239" s="1" customFormat="1" ht="27" customHeight="1">
      <c r="A135" s="18"/>
      <c r="B135" s="18" t="s">
        <v>40</v>
      </c>
      <c r="C135" s="9"/>
      <c r="D135" s="10">
        <v>2</v>
      </c>
      <c r="E135" s="6"/>
      <c r="F135" s="10">
        <f>F137+F136</f>
        <v>675</v>
      </c>
      <c r="G135" s="10"/>
      <c r="H135" s="6"/>
      <c r="I135" s="6"/>
      <c r="J135" s="6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</row>
    <row r="136" spans="1:239" s="1" customFormat="1" ht="27" customHeight="1">
      <c r="A136" s="5" t="s">
        <v>159</v>
      </c>
      <c r="B136" s="5" t="s">
        <v>452</v>
      </c>
      <c r="C136" s="9" t="s">
        <v>56</v>
      </c>
      <c r="D136" s="6">
        <v>1</v>
      </c>
      <c r="E136" s="6" t="s">
        <v>453</v>
      </c>
      <c r="F136" s="6">
        <v>660</v>
      </c>
      <c r="G136" s="6" t="s">
        <v>454</v>
      </c>
      <c r="H136" s="6" t="s">
        <v>455</v>
      </c>
      <c r="I136" s="12" t="s">
        <v>426</v>
      </c>
      <c r="J136" s="6" t="s">
        <v>456</v>
      </c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</row>
    <row r="137" spans="1:10" s="1" customFormat="1" ht="27.75" customHeight="1">
      <c r="A137" s="5" t="s">
        <v>165</v>
      </c>
      <c r="B137" s="6" t="s">
        <v>457</v>
      </c>
      <c r="C137" s="9" t="s">
        <v>56</v>
      </c>
      <c r="D137" s="6">
        <v>1</v>
      </c>
      <c r="E137" s="6" t="s">
        <v>458</v>
      </c>
      <c r="F137" s="6">
        <v>15</v>
      </c>
      <c r="G137" s="6" t="s">
        <v>459</v>
      </c>
      <c r="H137" s="6" t="s">
        <v>460</v>
      </c>
      <c r="I137" s="6" t="s">
        <v>461</v>
      </c>
      <c r="J137" s="6"/>
    </row>
    <row r="138" spans="1:239" s="64" customFormat="1" ht="27.75" customHeight="1">
      <c r="A138" s="18"/>
      <c r="B138" s="18" t="s">
        <v>41</v>
      </c>
      <c r="C138" s="9"/>
      <c r="D138" s="10">
        <v>1</v>
      </c>
      <c r="E138" s="6"/>
      <c r="F138" s="10">
        <f>F139</f>
        <v>75</v>
      </c>
      <c r="G138" s="10"/>
      <c r="H138" s="6"/>
      <c r="I138" s="6"/>
      <c r="J138" s="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 s="64" customFormat="1" ht="27.75" customHeight="1">
      <c r="A139" s="5" t="s">
        <v>171</v>
      </c>
      <c r="B139" s="6" t="s">
        <v>462</v>
      </c>
      <c r="C139" s="9" t="s">
        <v>56</v>
      </c>
      <c r="D139" s="6">
        <v>1</v>
      </c>
      <c r="E139" s="6" t="s">
        <v>463</v>
      </c>
      <c r="F139" s="6">
        <v>75</v>
      </c>
      <c r="G139" s="6" t="s">
        <v>464</v>
      </c>
      <c r="H139" s="6" t="s">
        <v>465</v>
      </c>
      <c r="I139" s="12" t="s">
        <v>426</v>
      </c>
      <c r="J139" s="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</row>
    <row r="140" spans="1:239" s="1" customFormat="1" ht="27" customHeight="1">
      <c r="A140" s="18"/>
      <c r="B140" s="18" t="s">
        <v>42</v>
      </c>
      <c r="C140" s="9"/>
      <c r="D140" s="10">
        <v>2</v>
      </c>
      <c r="E140" s="6"/>
      <c r="F140" s="10">
        <f>SUM(F141:F142)</f>
        <v>30</v>
      </c>
      <c r="G140" s="10"/>
      <c r="H140" s="6"/>
      <c r="I140" s="6"/>
      <c r="J140" s="6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  <c r="GC140" s="59"/>
      <c r="GD140" s="59"/>
      <c r="GE140" s="59"/>
      <c r="GF140" s="59"/>
      <c r="GG140" s="59"/>
      <c r="GH140" s="59"/>
      <c r="GI140" s="59"/>
      <c r="GJ140" s="59"/>
      <c r="GK140" s="59"/>
      <c r="GL140" s="59"/>
      <c r="GM140" s="59"/>
      <c r="GN140" s="59"/>
      <c r="GO140" s="59"/>
      <c r="GP140" s="59"/>
      <c r="GQ140" s="59"/>
      <c r="GR140" s="59"/>
      <c r="GS140" s="59"/>
      <c r="GT140" s="59"/>
      <c r="GU140" s="59"/>
      <c r="GV140" s="59"/>
      <c r="GW140" s="59"/>
      <c r="GX140" s="59"/>
      <c r="GY140" s="59"/>
      <c r="GZ140" s="59"/>
      <c r="HA140" s="59"/>
      <c r="HB140" s="59"/>
      <c r="HC140" s="59"/>
      <c r="HD140" s="59"/>
      <c r="HE140" s="59"/>
      <c r="HF140" s="59"/>
      <c r="HG140" s="59"/>
      <c r="HH140" s="59"/>
      <c r="HI140" s="59"/>
      <c r="HJ140" s="59"/>
      <c r="HK140" s="59"/>
      <c r="HL140" s="59"/>
      <c r="HM140" s="59"/>
      <c r="HN140" s="59"/>
      <c r="HO140" s="59"/>
      <c r="HP140" s="59"/>
      <c r="HQ140" s="59"/>
      <c r="HR140" s="59"/>
      <c r="HS140" s="59"/>
      <c r="HT140" s="59"/>
      <c r="HU140" s="59"/>
      <c r="HV140" s="59"/>
      <c r="HW140" s="59"/>
      <c r="HX140" s="59"/>
      <c r="HY140" s="59"/>
      <c r="HZ140" s="59"/>
      <c r="IA140" s="59"/>
      <c r="IB140" s="59"/>
      <c r="IC140" s="59"/>
      <c r="ID140" s="59"/>
      <c r="IE140" s="59"/>
    </row>
    <row r="141" spans="1:10" s="1" customFormat="1" ht="27.75" customHeight="1">
      <c r="A141" s="5" t="s">
        <v>176</v>
      </c>
      <c r="B141" s="6" t="s">
        <v>466</v>
      </c>
      <c r="C141" s="9" t="s">
        <v>56</v>
      </c>
      <c r="D141" s="6">
        <v>1</v>
      </c>
      <c r="E141" s="6" t="s">
        <v>467</v>
      </c>
      <c r="F141" s="6">
        <v>14</v>
      </c>
      <c r="G141" s="6" t="s">
        <v>468</v>
      </c>
      <c r="H141" s="6" t="s">
        <v>469</v>
      </c>
      <c r="I141" s="12" t="s">
        <v>426</v>
      </c>
      <c r="J141" s="6"/>
    </row>
    <row r="142" spans="1:10" s="1" customFormat="1" ht="27.75" customHeight="1">
      <c r="A142" s="5" t="s">
        <v>179</v>
      </c>
      <c r="B142" s="6" t="s">
        <v>470</v>
      </c>
      <c r="C142" s="9" t="s">
        <v>471</v>
      </c>
      <c r="D142" s="6">
        <v>1</v>
      </c>
      <c r="E142" s="6" t="s">
        <v>472</v>
      </c>
      <c r="F142" s="6">
        <v>16</v>
      </c>
      <c r="G142" s="6" t="s">
        <v>473</v>
      </c>
      <c r="H142" s="6" t="s">
        <v>474</v>
      </c>
      <c r="I142" s="6" t="s">
        <v>475</v>
      </c>
      <c r="J142" s="6"/>
    </row>
    <row r="143" spans="1:10" s="1" customFormat="1" ht="27.75" customHeight="1">
      <c r="A143" s="5"/>
      <c r="B143" s="10" t="s">
        <v>39</v>
      </c>
      <c r="C143" s="9"/>
      <c r="D143" s="10">
        <v>1</v>
      </c>
      <c r="E143" s="6"/>
      <c r="F143" s="10">
        <v>80</v>
      </c>
      <c r="G143" s="6"/>
      <c r="H143" s="6"/>
      <c r="I143" s="6"/>
      <c r="J143" s="6"/>
    </row>
    <row r="144" spans="1:10" s="1" customFormat="1" ht="27.75" customHeight="1">
      <c r="A144" s="5">
        <v>17</v>
      </c>
      <c r="B144" s="6" t="s">
        <v>476</v>
      </c>
      <c r="C144" s="9" t="s">
        <v>56</v>
      </c>
      <c r="D144" s="6">
        <v>1</v>
      </c>
      <c r="E144" s="6" t="s">
        <v>477</v>
      </c>
      <c r="F144" s="6">
        <v>80</v>
      </c>
      <c r="G144" s="6" t="s">
        <v>478</v>
      </c>
      <c r="H144" s="6" t="s">
        <v>479</v>
      </c>
      <c r="I144" s="6" t="s">
        <v>300</v>
      </c>
      <c r="J144" s="6"/>
    </row>
  </sheetData>
  <sheetProtection/>
  <autoFilter ref="A4:IG144"/>
  <mergeCells count="2">
    <mergeCell ref="A2:J2"/>
    <mergeCell ref="A5:B5"/>
  </mergeCells>
  <printOptions/>
  <pageMargins left="0.747916666666667" right="0.590277777777778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49"/>
  <sheetViews>
    <sheetView zoomScale="115" zoomScaleNormal="115" zoomScaleSheetLayoutView="100" workbookViewId="0" topLeftCell="A30">
      <selection activeCell="L42" sqref="L42"/>
    </sheetView>
  </sheetViews>
  <sheetFormatPr defaultColWidth="8.8515625" defaultRowHeight="15"/>
  <cols>
    <col min="1" max="1" width="7.140625" style="1" customWidth="1"/>
    <col min="2" max="2" width="18.28125" style="1" customWidth="1"/>
    <col min="3" max="3" width="8.28125" style="1" customWidth="1"/>
    <col min="4" max="4" width="16.8515625" style="1" customWidth="1"/>
    <col min="5" max="5" width="8.8515625" style="1" customWidth="1"/>
    <col min="6" max="6" width="10.7109375" style="1" customWidth="1"/>
    <col min="7" max="7" width="9.7109375" style="1" customWidth="1"/>
    <col min="8" max="8" width="11.8515625" style="1" customWidth="1"/>
    <col min="9" max="9" width="22.57421875" style="1" customWidth="1"/>
    <col min="10" max="10" width="14.421875" style="1" customWidth="1"/>
    <col min="11" max="16384" width="8.8515625" style="1" customWidth="1"/>
  </cols>
  <sheetData>
    <row r="1" s="1" customFormat="1" ht="16.5" customHeight="1">
      <c r="A1" s="1" t="s">
        <v>480</v>
      </c>
    </row>
    <row r="2" spans="1:10" s="1" customFormat="1" ht="27.75" customHeight="1">
      <c r="A2" s="33" t="s">
        <v>481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15" customHeight="1">
      <c r="A3" s="4"/>
      <c r="B3" s="4"/>
      <c r="C3" s="4"/>
      <c r="D3" s="2"/>
      <c r="E3" s="2"/>
      <c r="F3" s="2"/>
      <c r="G3" s="2"/>
      <c r="H3" s="2"/>
      <c r="I3" s="2"/>
      <c r="J3" s="2"/>
    </row>
    <row r="4" spans="1:10" s="1" customFormat="1" ht="31.5" customHeight="1">
      <c r="A4" s="5" t="s">
        <v>2</v>
      </c>
      <c r="B4" s="6" t="s">
        <v>45</v>
      </c>
      <c r="C4" s="6" t="s">
        <v>482</v>
      </c>
      <c r="D4" s="6" t="s">
        <v>483</v>
      </c>
      <c r="E4" s="7" t="s">
        <v>48</v>
      </c>
      <c r="F4" s="7" t="s">
        <v>484</v>
      </c>
      <c r="G4" s="7" t="s">
        <v>485</v>
      </c>
      <c r="H4" s="6" t="s">
        <v>486</v>
      </c>
      <c r="I4" s="6" t="s">
        <v>52</v>
      </c>
      <c r="J4" s="6" t="s">
        <v>9</v>
      </c>
    </row>
    <row r="5" spans="1:240" s="1" customFormat="1" ht="27" customHeight="1">
      <c r="A5" s="18"/>
      <c r="B5" s="18" t="s">
        <v>31</v>
      </c>
      <c r="C5" s="9"/>
      <c r="D5" s="9"/>
      <c r="E5" s="6"/>
      <c r="F5" s="10">
        <f>F6+F27+F45</f>
        <v>2157</v>
      </c>
      <c r="G5" s="10"/>
      <c r="H5" s="6"/>
      <c r="I5" s="6"/>
      <c r="J5" s="6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</row>
    <row r="6" spans="1:240" s="1" customFormat="1" ht="27" customHeight="1">
      <c r="A6" s="18" t="s">
        <v>53</v>
      </c>
      <c r="B6" s="11" t="s">
        <v>15</v>
      </c>
      <c r="C6" s="9"/>
      <c r="D6" s="11">
        <f>D7+D9+D12+D14+D16+D21+D23+D25</f>
        <v>12</v>
      </c>
      <c r="E6" s="11"/>
      <c r="F6" s="11">
        <f>F7+F9+F12+F14+F16+F21+F23+F25</f>
        <v>434</v>
      </c>
      <c r="G6" s="6"/>
      <c r="H6" s="6"/>
      <c r="I6" s="60"/>
      <c r="J6" s="6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</row>
    <row r="7" spans="1:240" s="1" customFormat="1" ht="27" customHeight="1">
      <c r="A7" s="18"/>
      <c r="B7" s="18" t="s">
        <v>33</v>
      </c>
      <c r="C7" s="9"/>
      <c r="D7" s="10">
        <v>1</v>
      </c>
      <c r="E7" s="6"/>
      <c r="F7" s="34">
        <f>F8</f>
        <v>60</v>
      </c>
      <c r="G7" s="34"/>
      <c r="H7" s="35"/>
      <c r="I7" s="60"/>
      <c r="J7" s="6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</row>
    <row r="8" spans="1:240" s="1" customFormat="1" ht="27" customHeight="1">
      <c r="A8" s="36">
        <v>1</v>
      </c>
      <c r="B8" s="37" t="s">
        <v>487</v>
      </c>
      <c r="C8" s="38" t="s">
        <v>471</v>
      </c>
      <c r="D8" s="37" t="s">
        <v>324</v>
      </c>
      <c r="E8" s="37" t="s">
        <v>488</v>
      </c>
      <c r="F8" s="17">
        <v>60</v>
      </c>
      <c r="G8" s="17" t="s">
        <v>489</v>
      </c>
      <c r="H8" s="17" t="s">
        <v>490</v>
      </c>
      <c r="I8" s="6" t="s">
        <v>491</v>
      </c>
      <c r="J8" s="6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</row>
    <row r="9" spans="1:240" s="1" customFormat="1" ht="27" customHeight="1">
      <c r="A9" s="18"/>
      <c r="B9" s="18" t="s">
        <v>35</v>
      </c>
      <c r="C9" s="9"/>
      <c r="D9" s="10">
        <v>2</v>
      </c>
      <c r="E9" s="6"/>
      <c r="F9" s="39">
        <f>F11+F10</f>
        <v>40</v>
      </c>
      <c r="G9" s="39"/>
      <c r="H9" s="40"/>
      <c r="I9" s="6"/>
      <c r="J9" s="6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</row>
    <row r="10" spans="1:240" s="1" customFormat="1" ht="27" customHeight="1">
      <c r="A10" s="5" t="s">
        <v>329</v>
      </c>
      <c r="B10" s="6" t="s">
        <v>492</v>
      </c>
      <c r="C10" s="9" t="s">
        <v>471</v>
      </c>
      <c r="D10" s="6">
        <v>1</v>
      </c>
      <c r="E10" s="6" t="s">
        <v>493</v>
      </c>
      <c r="F10" s="41">
        <v>20</v>
      </c>
      <c r="G10" s="42" t="s">
        <v>494</v>
      </c>
      <c r="H10" s="42" t="s">
        <v>495</v>
      </c>
      <c r="I10" s="6" t="s">
        <v>491</v>
      </c>
      <c r="J10" s="6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</row>
    <row r="11" spans="1:240" s="1" customFormat="1" ht="27" customHeight="1">
      <c r="A11" s="5" t="s">
        <v>334</v>
      </c>
      <c r="B11" s="6" t="s">
        <v>496</v>
      </c>
      <c r="C11" s="38" t="s">
        <v>471</v>
      </c>
      <c r="D11" s="6">
        <v>1</v>
      </c>
      <c r="E11" s="6" t="s">
        <v>497</v>
      </c>
      <c r="F11" s="42">
        <v>20</v>
      </c>
      <c r="G11" s="42" t="s">
        <v>498</v>
      </c>
      <c r="H11" s="6" t="s">
        <v>499</v>
      </c>
      <c r="I11" s="6" t="s">
        <v>491</v>
      </c>
      <c r="J11" s="6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</row>
    <row r="12" spans="1:242" s="1" customFormat="1" ht="27" customHeight="1">
      <c r="A12" s="18"/>
      <c r="B12" s="18" t="s">
        <v>36</v>
      </c>
      <c r="C12" s="9"/>
      <c r="D12" s="10">
        <v>1</v>
      </c>
      <c r="E12" s="6"/>
      <c r="F12" s="43">
        <f>F13</f>
        <v>70</v>
      </c>
      <c r="G12" s="43"/>
      <c r="H12" s="44"/>
      <c r="I12" s="6"/>
      <c r="J12" s="6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</row>
    <row r="13" spans="1:242" s="1" customFormat="1" ht="27" customHeight="1">
      <c r="A13" s="36">
        <v>4</v>
      </c>
      <c r="B13" s="37" t="s">
        <v>500</v>
      </c>
      <c r="C13" s="38" t="s">
        <v>471</v>
      </c>
      <c r="D13" s="37" t="s">
        <v>324</v>
      </c>
      <c r="E13" s="37" t="s">
        <v>501</v>
      </c>
      <c r="F13" s="17">
        <v>70</v>
      </c>
      <c r="G13" s="17" t="s">
        <v>502</v>
      </c>
      <c r="H13" s="17" t="s">
        <v>503</v>
      </c>
      <c r="I13" s="6" t="s">
        <v>491</v>
      </c>
      <c r="J13" s="6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</row>
    <row r="14" spans="1:240" s="1" customFormat="1" ht="27" customHeight="1">
      <c r="A14" s="45"/>
      <c r="B14" s="45" t="s">
        <v>37</v>
      </c>
      <c r="C14" s="9"/>
      <c r="D14" s="10">
        <v>1</v>
      </c>
      <c r="E14" s="6"/>
      <c r="F14" s="46">
        <f>F15</f>
        <v>80</v>
      </c>
      <c r="G14" s="46"/>
      <c r="H14" s="19"/>
      <c r="I14" s="6"/>
      <c r="J14" s="6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</row>
    <row r="15" spans="1:240" s="1" customFormat="1" ht="27" customHeight="1">
      <c r="A15" s="36">
        <v>5</v>
      </c>
      <c r="B15" s="37" t="s">
        <v>504</v>
      </c>
      <c r="C15" s="9" t="s">
        <v>471</v>
      </c>
      <c r="D15" s="37" t="s">
        <v>324</v>
      </c>
      <c r="E15" s="37" t="s">
        <v>505</v>
      </c>
      <c r="F15" s="47">
        <v>80</v>
      </c>
      <c r="G15" s="47" t="s">
        <v>506</v>
      </c>
      <c r="H15" s="48" t="s">
        <v>507</v>
      </c>
      <c r="I15" s="6" t="s">
        <v>491</v>
      </c>
      <c r="J15" s="4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</row>
    <row r="16" spans="1:240" s="1" customFormat="1" ht="27" customHeight="1">
      <c r="A16" s="18"/>
      <c r="B16" s="18" t="s">
        <v>38</v>
      </c>
      <c r="C16" s="9"/>
      <c r="D16" s="10">
        <v>4</v>
      </c>
      <c r="E16" s="6"/>
      <c r="F16" s="34">
        <f>SUM(F17:F20)</f>
        <v>38</v>
      </c>
      <c r="G16" s="34"/>
      <c r="H16" s="35"/>
      <c r="I16" s="6"/>
      <c r="J16" s="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</row>
    <row r="17" spans="1:240" s="1" customFormat="1" ht="27" customHeight="1">
      <c r="A17" s="12">
        <v>6</v>
      </c>
      <c r="B17" s="6" t="s">
        <v>508</v>
      </c>
      <c r="C17" s="38" t="s">
        <v>471</v>
      </c>
      <c r="D17" s="6">
        <v>1</v>
      </c>
      <c r="E17" s="6" t="s">
        <v>509</v>
      </c>
      <c r="F17" s="42">
        <v>6</v>
      </c>
      <c r="G17" s="42" t="s">
        <v>510</v>
      </c>
      <c r="H17" s="49" t="s">
        <v>511</v>
      </c>
      <c r="I17" s="6" t="s">
        <v>491</v>
      </c>
      <c r="J17" s="6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</row>
    <row r="18" spans="1:240" s="1" customFormat="1" ht="27" customHeight="1">
      <c r="A18" s="12">
        <v>7</v>
      </c>
      <c r="B18" s="6" t="s">
        <v>512</v>
      </c>
      <c r="C18" s="38" t="s">
        <v>471</v>
      </c>
      <c r="D18" s="6">
        <v>1</v>
      </c>
      <c r="E18" s="6" t="s">
        <v>513</v>
      </c>
      <c r="F18" s="42">
        <v>3</v>
      </c>
      <c r="G18" s="42" t="s">
        <v>514</v>
      </c>
      <c r="H18" s="49" t="s">
        <v>515</v>
      </c>
      <c r="I18" s="6" t="s">
        <v>491</v>
      </c>
      <c r="J18" s="6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</row>
    <row r="19" spans="1:240" s="1" customFormat="1" ht="27" customHeight="1">
      <c r="A19" s="12">
        <v>8</v>
      </c>
      <c r="B19" s="6" t="s">
        <v>516</v>
      </c>
      <c r="C19" s="38" t="s">
        <v>471</v>
      </c>
      <c r="D19" s="6">
        <v>1</v>
      </c>
      <c r="E19" s="6" t="s">
        <v>517</v>
      </c>
      <c r="F19" s="42">
        <v>10</v>
      </c>
      <c r="G19" s="42" t="s">
        <v>518</v>
      </c>
      <c r="H19" s="49" t="s">
        <v>519</v>
      </c>
      <c r="I19" s="6" t="s">
        <v>491</v>
      </c>
      <c r="J19" s="6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</row>
    <row r="20" spans="1:240" s="1" customFormat="1" ht="27" customHeight="1">
      <c r="A20" s="12">
        <v>9</v>
      </c>
      <c r="B20" s="6" t="s">
        <v>520</v>
      </c>
      <c r="C20" s="38" t="s">
        <v>471</v>
      </c>
      <c r="D20" s="6">
        <v>1</v>
      </c>
      <c r="E20" s="6" t="s">
        <v>521</v>
      </c>
      <c r="F20" s="6">
        <v>19</v>
      </c>
      <c r="G20" s="6" t="s">
        <v>272</v>
      </c>
      <c r="H20" s="6" t="s">
        <v>522</v>
      </c>
      <c r="I20" s="6" t="s">
        <v>491</v>
      </c>
      <c r="J20" s="6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</row>
    <row r="21" spans="1:240" s="1" customFormat="1" ht="27" customHeight="1">
      <c r="A21" s="18"/>
      <c r="B21" s="18" t="s">
        <v>39</v>
      </c>
      <c r="C21" s="9"/>
      <c r="D21" s="10">
        <v>1</v>
      </c>
      <c r="E21" s="6"/>
      <c r="F21" s="34">
        <f>F22</f>
        <v>100</v>
      </c>
      <c r="G21" s="34"/>
      <c r="H21" s="35"/>
      <c r="I21" s="6"/>
      <c r="J21" s="6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</row>
    <row r="22" spans="1:240" s="1" customFormat="1" ht="27" customHeight="1">
      <c r="A22" s="36">
        <v>10</v>
      </c>
      <c r="B22" s="37" t="s">
        <v>523</v>
      </c>
      <c r="C22" s="38" t="s">
        <v>471</v>
      </c>
      <c r="D22" s="37" t="s">
        <v>324</v>
      </c>
      <c r="E22" s="37" t="s">
        <v>524</v>
      </c>
      <c r="F22" s="17">
        <v>100</v>
      </c>
      <c r="G22" s="17" t="s">
        <v>525</v>
      </c>
      <c r="H22" s="17" t="s">
        <v>526</v>
      </c>
      <c r="I22" s="6" t="s">
        <v>491</v>
      </c>
      <c r="J22" s="6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</row>
    <row r="23" spans="1:240" s="1" customFormat="1" ht="27" customHeight="1">
      <c r="A23" s="18"/>
      <c r="B23" s="18" t="s">
        <v>40</v>
      </c>
      <c r="C23" s="9"/>
      <c r="D23" s="10">
        <v>1</v>
      </c>
      <c r="E23" s="6"/>
      <c r="F23" s="34">
        <f>SUM(F24:F24)</f>
        <v>6</v>
      </c>
      <c r="G23" s="34"/>
      <c r="H23" s="35"/>
      <c r="I23" s="6"/>
      <c r="J23" s="6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</row>
    <row r="24" spans="1:240" s="1" customFormat="1" ht="27" customHeight="1">
      <c r="A24" s="6">
        <v>11</v>
      </c>
      <c r="B24" s="6" t="s">
        <v>527</v>
      </c>
      <c r="C24" s="38" t="s">
        <v>471</v>
      </c>
      <c r="D24" s="6">
        <v>1</v>
      </c>
      <c r="E24" s="6" t="s">
        <v>528</v>
      </c>
      <c r="F24" s="42">
        <v>6</v>
      </c>
      <c r="G24" s="42" t="s">
        <v>529</v>
      </c>
      <c r="H24" s="6" t="s">
        <v>530</v>
      </c>
      <c r="I24" s="6" t="s">
        <v>491</v>
      </c>
      <c r="J24" s="6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</row>
    <row r="25" spans="1:240" s="1" customFormat="1" ht="27" customHeight="1">
      <c r="A25" s="18"/>
      <c r="B25" s="18" t="s">
        <v>42</v>
      </c>
      <c r="C25" s="9"/>
      <c r="D25" s="10">
        <v>1</v>
      </c>
      <c r="E25" s="6"/>
      <c r="F25" s="35">
        <v>40</v>
      </c>
      <c r="G25" s="34"/>
      <c r="H25" s="35"/>
      <c r="I25" s="60"/>
      <c r="J25" s="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</row>
    <row r="26" spans="1:240" s="1" customFormat="1" ht="27" customHeight="1">
      <c r="A26" s="50">
        <v>12</v>
      </c>
      <c r="B26" s="51" t="s">
        <v>531</v>
      </c>
      <c r="C26" s="17" t="s">
        <v>471</v>
      </c>
      <c r="D26" s="51" t="s">
        <v>324</v>
      </c>
      <c r="E26" s="51" t="s">
        <v>532</v>
      </c>
      <c r="F26" s="17">
        <v>40</v>
      </c>
      <c r="G26" s="17" t="s">
        <v>533</v>
      </c>
      <c r="H26" s="17" t="s">
        <v>534</v>
      </c>
      <c r="I26" s="6" t="s">
        <v>491</v>
      </c>
      <c r="J26" s="6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</row>
    <row r="27" spans="1:240" s="1" customFormat="1" ht="27" customHeight="1">
      <c r="A27" s="18" t="s">
        <v>105</v>
      </c>
      <c r="B27" s="18" t="s">
        <v>535</v>
      </c>
      <c r="C27" s="9"/>
      <c r="D27" s="11"/>
      <c r="E27" s="6"/>
      <c r="F27" s="10">
        <f>F28+F31+F35+F37+F40+F43</f>
        <v>1611</v>
      </c>
      <c r="G27" s="6"/>
      <c r="H27" s="6"/>
      <c r="I27" s="6"/>
      <c r="J27" s="6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</row>
    <row r="28" spans="1:240" s="1" customFormat="1" ht="27" customHeight="1">
      <c r="A28" s="18"/>
      <c r="B28" s="18" t="s">
        <v>32</v>
      </c>
      <c r="C28" s="9"/>
      <c r="D28" s="9"/>
      <c r="E28" s="6"/>
      <c r="F28" s="10">
        <f>SUM(F29:F30)</f>
        <v>175</v>
      </c>
      <c r="G28" s="6"/>
      <c r="H28" s="6"/>
      <c r="I28" s="6"/>
      <c r="J28" s="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</row>
    <row r="29" spans="1:240" s="1" customFormat="1" ht="27" customHeight="1">
      <c r="A29" s="12">
        <v>1</v>
      </c>
      <c r="B29" s="5" t="s">
        <v>536</v>
      </c>
      <c r="C29" s="9" t="s">
        <v>56</v>
      </c>
      <c r="D29" s="9">
        <v>0.6</v>
      </c>
      <c r="E29" s="6" t="s">
        <v>537</v>
      </c>
      <c r="F29" s="6">
        <v>165</v>
      </c>
      <c r="G29" s="13" t="s">
        <v>114</v>
      </c>
      <c r="H29" s="6" t="s">
        <v>115</v>
      </c>
      <c r="I29" s="6" t="s">
        <v>78</v>
      </c>
      <c r="J29" s="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</row>
    <row r="30" spans="1:240" s="1" customFormat="1" ht="27" customHeight="1">
      <c r="A30" s="12">
        <v>2</v>
      </c>
      <c r="B30" s="9" t="s">
        <v>538</v>
      </c>
      <c r="C30" s="9" t="s">
        <v>56</v>
      </c>
      <c r="D30" s="9">
        <v>0.03</v>
      </c>
      <c r="E30" s="6" t="s">
        <v>539</v>
      </c>
      <c r="F30" s="6">
        <v>10</v>
      </c>
      <c r="G30" s="6" t="s">
        <v>540</v>
      </c>
      <c r="H30" s="6" t="s">
        <v>541</v>
      </c>
      <c r="I30" s="6" t="s">
        <v>78</v>
      </c>
      <c r="J30" s="6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</row>
    <row r="31" spans="1:240" s="1" customFormat="1" ht="27" customHeight="1">
      <c r="A31" s="18"/>
      <c r="B31" s="18" t="s">
        <v>33</v>
      </c>
      <c r="C31" s="9"/>
      <c r="D31" s="6"/>
      <c r="E31" s="6"/>
      <c r="F31" s="10">
        <f>SUM(F32:F34)</f>
        <v>760</v>
      </c>
      <c r="G31" s="10"/>
      <c r="H31" s="6"/>
      <c r="I31" s="6"/>
      <c r="J31" s="6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</row>
    <row r="32" spans="1:240" s="32" customFormat="1" ht="27" customHeight="1">
      <c r="A32" s="52">
        <v>3</v>
      </c>
      <c r="B32" s="53" t="s">
        <v>542</v>
      </c>
      <c r="C32" s="54" t="s">
        <v>56</v>
      </c>
      <c r="D32" s="55">
        <v>0.3</v>
      </c>
      <c r="E32" s="55" t="s">
        <v>543</v>
      </c>
      <c r="F32" s="55">
        <v>250</v>
      </c>
      <c r="G32" s="56" t="s">
        <v>162</v>
      </c>
      <c r="H32" s="56" t="s">
        <v>163</v>
      </c>
      <c r="I32" s="56" t="s">
        <v>78</v>
      </c>
      <c r="J32" s="56" t="s">
        <v>164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</row>
    <row r="33" spans="1:240" s="32" customFormat="1" ht="27" customHeight="1">
      <c r="A33" s="52"/>
      <c r="B33" s="53"/>
      <c r="C33" s="54"/>
      <c r="D33" s="55">
        <v>0.5</v>
      </c>
      <c r="E33" s="55" t="s">
        <v>544</v>
      </c>
      <c r="F33" s="55">
        <v>310</v>
      </c>
      <c r="G33" s="57"/>
      <c r="H33" s="57"/>
      <c r="I33" s="57"/>
      <c r="J33" s="6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</row>
    <row r="34" spans="1:240" s="32" customFormat="1" ht="27" customHeight="1">
      <c r="A34" s="52">
        <v>4</v>
      </c>
      <c r="B34" s="53" t="s">
        <v>545</v>
      </c>
      <c r="C34" s="54" t="s">
        <v>56</v>
      </c>
      <c r="D34" s="55">
        <v>0.2</v>
      </c>
      <c r="E34" s="55" t="s">
        <v>546</v>
      </c>
      <c r="F34" s="55">
        <v>200</v>
      </c>
      <c r="G34" s="55" t="s">
        <v>162</v>
      </c>
      <c r="H34" s="55" t="s">
        <v>163</v>
      </c>
      <c r="I34" s="55" t="s">
        <v>78</v>
      </c>
      <c r="J34" s="57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</row>
    <row r="35" spans="1:240" s="1" customFormat="1" ht="27" customHeight="1">
      <c r="A35" s="18"/>
      <c r="B35" s="18" t="s">
        <v>35</v>
      </c>
      <c r="C35" s="9"/>
      <c r="D35" s="6"/>
      <c r="E35" s="6"/>
      <c r="F35" s="10">
        <v>75</v>
      </c>
      <c r="G35" s="10"/>
      <c r="H35" s="6"/>
      <c r="I35" s="6"/>
      <c r="J35" s="6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</row>
    <row r="36" spans="1:240" s="1" customFormat="1" ht="27" customHeight="1">
      <c r="A36" s="12">
        <v>5</v>
      </c>
      <c r="B36" s="6" t="s">
        <v>547</v>
      </c>
      <c r="C36" s="9" t="s">
        <v>56</v>
      </c>
      <c r="D36" s="6">
        <v>0.15</v>
      </c>
      <c r="E36" s="6" t="s">
        <v>548</v>
      </c>
      <c r="F36" s="6">
        <v>75</v>
      </c>
      <c r="G36" s="6" t="s">
        <v>549</v>
      </c>
      <c r="H36" s="6" t="s">
        <v>550</v>
      </c>
      <c r="I36" s="6" t="s">
        <v>78</v>
      </c>
      <c r="J36" s="6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</row>
    <row r="37" spans="1:240" s="1" customFormat="1" ht="27" customHeight="1">
      <c r="A37" s="18"/>
      <c r="B37" s="18" t="s">
        <v>37</v>
      </c>
      <c r="C37" s="9"/>
      <c r="D37" s="6"/>
      <c r="E37" s="6"/>
      <c r="F37" s="10">
        <f>SUM(F38:F39)</f>
        <v>270</v>
      </c>
      <c r="G37" s="10"/>
      <c r="H37" s="6"/>
      <c r="I37" s="6"/>
      <c r="J37" s="6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</row>
    <row r="38" spans="1:240" s="1" customFormat="1" ht="27" customHeight="1">
      <c r="A38" s="5" t="s">
        <v>130</v>
      </c>
      <c r="B38" s="5" t="s">
        <v>551</v>
      </c>
      <c r="C38" s="9" t="s">
        <v>56</v>
      </c>
      <c r="D38" s="6">
        <v>0.6</v>
      </c>
      <c r="E38" s="6" t="s">
        <v>552</v>
      </c>
      <c r="F38" s="6">
        <v>100</v>
      </c>
      <c r="G38" s="6" t="s">
        <v>553</v>
      </c>
      <c r="H38" s="6" t="s">
        <v>554</v>
      </c>
      <c r="I38" s="6" t="s">
        <v>555</v>
      </c>
      <c r="J38" s="6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</row>
    <row r="39" spans="1:240" s="1" customFormat="1" ht="27" customHeight="1">
      <c r="A39" s="12">
        <v>7</v>
      </c>
      <c r="B39" s="6" t="s">
        <v>556</v>
      </c>
      <c r="C39" s="9" t="s">
        <v>56</v>
      </c>
      <c r="D39" s="6">
        <v>0.35</v>
      </c>
      <c r="E39" s="6" t="s">
        <v>557</v>
      </c>
      <c r="F39" s="6">
        <v>170</v>
      </c>
      <c r="G39" s="6" t="s">
        <v>558</v>
      </c>
      <c r="H39" s="6" t="s">
        <v>559</v>
      </c>
      <c r="I39" s="6" t="s">
        <v>78</v>
      </c>
      <c r="J39" s="6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</row>
    <row r="40" spans="1:240" s="1" customFormat="1" ht="27" customHeight="1">
      <c r="A40" s="18"/>
      <c r="B40" s="18" t="s">
        <v>38</v>
      </c>
      <c r="C40" s="9"/>
      <c r="D40" s="6"/>
      <c r="E40" s="6"/>
      <c r="F40" s="10">
        <f>F42+F41</f>
        <v>276</v>
      </c>
      <c r="G40" s="10"/>
      <c r="H40" s="6"/>
      <c r="I40" s="6"/>
      <c r="J40" s="6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</row>
    <row r="41" spans="1:240" s="1" customFormat="1" ht="27" customHeight="1">
      <c r="A41" s="12">
        <v>8</v>
      </c>
      <c r="B41" s="6" t="s">
        <v>560</v>
      </c>
      <c r="C41" s="58" t="s">
        <v>56</v>
      </c>
      <c r="D41" s="6" t="s">
        <v>561</v>
      </c>
      <c r="E41" s="6" t="s">
        <v>562</v>
      </c>
      <c r="F41" s="6">
        <v>36</v>
      </c>
      <c r="G41" s="6" t="s">
        <v>563</v>
      </c>
      <c r="H41" s="6" t="s">
        <v>564</v>
      </c>
      <c r="I41" s="6" t="s">
        <v>78</v>
      </c>
      <c r="J41" s="6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</row>
    <row r="42" spans="1:240" s="1" customFormat="1" ht="27" customHeight="1">
      <c r="A42" s="12">
        <v>9</v>
      </c>
      <c r="B42" s="6" t="s">
        <v>565</v>
      </c>
      <c r="C42" s="58" t="s">
        <v>56</v>
      </c>
      <c r="D42" s="6">
        <v>0.4</v>
      </c>
      <c r="E42" s="6" t="s">
        <v>566</v>
      </c>
      <c r="F42" s="6">
        <v>240</v>
      </c>
      <c r="G42" s="6" t="s">
        <v>567</v>
      </c>
      <c r="H42" s="6" t="s">
        <v>568</v>
      </c>
      <c r="I42" s="6" t="s">
        <v>78</v>
      </c>
      <c r="J42" s="6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</row>
    <row r="43" spans="1:240" s="1" customFormat="1" ht="27" customHeight="1">
      <c r="A43" s="18"/>
      <c r="B43" s="18" t="s">
        <v>40</v>
      </c>
      <c r="C43" s="9"/>
      <c r="D43" s="6"/>
      <c r="E43" s="6"/>
      <c r="F43" s="10">
        <v>55</v>
      </c>
      <c r="G43" s="10"/>
      <c r="H43" s="6"/>
      <c r="I43" s="6"/>
      <c r="J43" s="6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</row>
    <row r="44" spans="1:240" s="1" customFormat="1" ht="27" customHeight="1">
      <c r="A44" s="12">
        <v>10</v>
      </c>
      <c r="B44" s="6" t="s">
        <v>569</v>
      </c>
      <c r="C44" s="9" t="s">
        <v>56</v>
      </c>
      <c r="D44" s="6">
        <v>0.6</v>
      </c>
      <c r="E44" s="6" t="s">
        <v>570</v>
      </c>
      <c r="F44" s="6">
        <v>55</v>
      </c>
      <c r="G44" s="6" t="s">
        <v>571</v>
      </c>
      <c r="H44" s="6" t="s">
        <v>572</v>
      </c>
      <c r="I44" s="6" t="s">
        <v>573</v>
      </c>
      <c r="J44" s="6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</row>
    <row r="45" spans="1:240" s="1" customFormat="1" ht="27" customHeight="1">
      <c r="A45" s="18" t="s">
        <v>323</v>
      </c>
      <c r="B45" s="11" t="s">
        <v>17</v>
      </c>
      <c r="C45" s="9"/>
      <c r="D45" s="11">
        <v>2</v>
      </c>
      <c r="E45" s="6"/>
      <c r="F45" s="10">
        <f>F46+F48</f>
        <v>112</v>
      </c>
      <c r="G45" s="6"/>
      <c r="H45" s="6"/>
      <c r="I45" s="60"/>
      <c r="J45" s="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</row>
    <row r="46" spans="1:240" s="1" customFormat="1" ht="27" customHeight="1">
      <c r="A46" s="18"/>
      <c r="B46" s="11" t="s">
        <v>33</v>
      </c>
      <c r="C46" s="9"/>
      <c r="D46" s="9"/>
      <c r="E46" s="6"/>
      <c r="F46" s="10">
        <f>F47</f>
        <v>105</v>
      </c>
      <c r="G46" s="6"/>
      <c r="H46" s="6"/>
      <c r="I46" s="60"/>
      <c r="J46" s="6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</row>
    <row r="47" spans="1:240" s="1" customFormat="1" ht="30" customHeight="1">
      <c r="A47" s="12">
        <v>1</v>
      </c>
      <c r="B47" s="6" t="s">
        <v>574</v>
      </c>
      <c r="C47" s="9" t="s">
        <v>56</v>
      </c>
      <c r="D47" s="6" t="s">
        <v>324</v>
      </c>
      <c r="E47" s="6" t="s">
        <v>575</v>
      </c>
      <c r="F47" s="6">
        <v>105</v>
      </c>
      <c r="G47" s="6" t="s">
        <v>576</v>
      </c>
      <c r="H47" s="6" t="s">
        <v>577</v>
      </c>
      <c r="I47" s="6" t="s">
        <v>578</v>
      </c>
      <c r="J47" s="6" t="s">
        <v>579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</row>
    <row r="48" spans="1:240" s="1" customFormat="1" ht="27" customHeight="1">
      <c r="A48" s="18"/>
      <c r="B48" s="11" t="s">
        <v>40</v>
      </c>
      <c r="C48" s="9"/>
      <c r="D48" s="9"/>
      <c r="E48" s="6"/>
      <c r="F48" s="10">
        <f>F49</f>
        <v>7</v>
      </c>
      <c r="G48" s="6"/>
      <c r="H48" s="6"/>
      <c r="I48" s="60"/>
      <c r="J48" s="6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</row>
    <row r="49" spans="1:10" s="1" customFormat="1" ht="30.75" customHeight="1">
      <c r="A49" s="12">
        <v>2</v>
      </c>
      <c r="B49" s="6" t="s">
        <v>580</v>
      </c>
      <c r="C49" s="9" t="s">
        <v>56</v>
      </c>
      <c r="D49" s="6" t="s">
        <v>581</v>
      </c>
      <c r="E49" s="6" t="s">
        <v>582</v>
      </c>
      <c r="F49" s="6">
        <v>7</v>
      </c>
      <c r="G49" s="6" t="s">
        <v>583</v>
      </c>
      <c r="H49" s="6" t="s">
        <v>584</v>
      </c>
      <c r="I49" s="6" t="s">
        <v>585</v>
      </c>
      <c r="J49" s="6" t="s">
        <v>579</v>
      </c>
    </row>
  </sheetData>
  <sheetProtection/>
  <mergeCells count="8">
    <mergeCell ref="A2:J2"/>
    <mergeCell ref="A32:A33"/>
    <mergeCell ref="B32:B33"/>
    <mergeCell ref="C32:C33"/>
    <mergeCell ref="G32:G33"/>
    <mergeCell ref="H32:H33"/>
    <mergeCell ref="I32:I33"/>
    <mergeCell ref="J32:J34"/>
  </mergeCells>
  <printOptions/>
  <pageMargins left="0.751388888888889" right="0.7513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4"/>
  <sheetViews>
    <sheetView zoomScale="130" zoomScaleNormal="130" zoomScaleSheetLayoutView="100" workbookViewId="0" topLeftCell="A1">
      <selection activeCell="D8" sqref="D8"/>
    </sheetView>
  </sheetViews>
  <sheetFormatPr defaultColWidth="8.8515625" defaultRowHeight="15"/>
  <cols>
    <col min="1" max="1" width="7.140625" style="1" customWidth="1"/>
    <col min="2" max="2" width="18.421875" style="1" customWidth="1"/>
    <col min="3" max="3" width="8.7109375" style="1" customWidth="1"/>
    <col min="4" max="4" width="18.7109375" style="1" customWidth="1"/>
    <col min="5" max="5" width="8.8515625" style="1" customWidth="1"/>
    <col min="6" max="6" width="10.7109375" style="1" customWidth="1"/>
    <col min="7" max="7" width="10.421875" style="1" customWidth="1"/>
    <col min="8" max="8" width="11.140625" style="1" customWidth="1"/>
    <col min="9" max="9" width="21.421875" style="1" customWidth="1"/>
    <col min="10" max="10" width="12.7109375" style="1" customWidth="1"/>
    <col min="11" max="16384" width="8.8515625" style="1" customWidth="1"/>
  </cols>
  <sheetData>
    <row r="1" s="1" customFormat="1" ht="16.5" customHeight="1">
      <c r="A1" s="1" t="s">
        <v>586</v>
      </c>
    </row>
    <row r="2" spans="1:10" s="1" customFormat="1" ht="27.75" customHeight="1">
      <c r="A2" s="3" t="s">
        <v>587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5" customHeight="1">
      <c r="A3" s="4"/>
      <c r="B3" s="4"/>
      <c r="C3" s="4"/>
      <c r="D3" s="2"/>
      <c r="E3" s="2"/>
      <c r="F3" s="2"/>
      <c r="G3" s="2"/>
      <c r="H3" s="2"/>
      <c r="I3" s="2"/>
      <c r="J3" s="2"/>
    </row>
    <row r="4" spans="1:10" s="1" customFormat="1" ht="33.75" customHeight="1">
      <c r="A4" s="5" t="s">
        <v>2</v>
      </c>
      <c r="B4" s="6" t="s">
        <v>45</v>
      </c>
      <c r="C4" s="6" t="s">
        <v>482</v>
      </c>
      <c r="D4" s="6" t="s">
        <v>588</v>
      </c>
      <c r="E4" s="7" t="s">
        <v>48</v>
      </c>
      <c r="F4" s="7" t="s">
        <v>589</v>
      </c>
      <c r="G4" s="7" t="s">
        <v>485</v>
      </c>
      <c r="H4" s="6" t="s">
        <v>590</v>
      </c>
      <c r="I4" s="6" t="s">
        <v>52</v>
      </c>
      <c r="J4" s="6" t="s">
        <v>9</v>
      </c>
    </row>
    <row r="5" spans="1:10" s="1" customFormat="1" ht="27" customHeight="1">
      <c r="A5" s="8"/>
      <c r="B5" s="8" t="s">
        <v>31</v>
      </c>
      <c r="C5" s="9"/>
      <c r="D5" s="9"/>
      <c r="E5" s="6"/>
      <c r="F5" s="10">
        <f>F6+F133+F176+F191+F222</f>
        <v>2443.66</v>
      </c>
      <c r="G5" s="10"/>
      <c r="H5" s="6"/>
      <c r="I5" s="6"/>
      <c r="J5" s="6"/>
    </row>
    <row r="6" spans="1:10" s="1" customFormat="1" ht="27" customHeight="1">
      <c r="A6" s="8" t="s">
        <v>53</v>
      </c>
      <c r="B6" s="8" t="s">
        <v>18</v>
      </c>
      <c r="C6" s="9"/>
      <c r="D6" s="11">
        <f>D7+D33+D45+D53+D61+D73+D85+D99+D110+D127+D118</f>
        <v>2938</v>
      </c>
      <c r="E6" s="11"/>
      <c r="F6" s="11">
        <f>F7+F33+F45+F53+F61+F73+F85+F99+F110+F127+F118</f>
        <v>889.9000000000001</v>
      </c>
      <c r="G6" s="10"/>
      <c r="H6" s="6"/>
      <c r="I6" s="6"/>
      <c r="J6" s="6"/>
    </row>
    <row r="7" spans="1:10" s="1" customFormat="1" ht="27" customHeight="1">
      <c r="A7" s="8"/>
      <c r="B7" s="8" t="s">
        <v>32</v>
      </c>
      <c r="C7" s="9"/>
      <c r="D7" s="11">
        <f>SUM(D8:D32)</f>
        <v>460</v>
      </c>
      <c r="E7" s="6"/>
      <c r="F7" s="10">
        <f>SUM(F8:F32)</f>
        <v>145.5</v>
      </c>
      <c r="G7" s="10"/>
      <c r="H7" s="6"/>
      <c r="I7" s="6"/>
      <c r="J7" s="6"/>
    </row>
    <row r="8" spans="1:10" s="1" customFormat="1" ht="27" customHeight="1">
      <c r="A8" s="12">
        <v>1</v>
      </c>
      <c r="B8" s="6" t="s">
        <v>591</v>
      </c>
      <c r="C8" s="9" t="s">
        <v>471</v>
      </c>
      <c r="D8" s="13">
        <v>20</v>
      </c>
      <c r="E8" s="13" t="s">
        <v>592</v>
      </c>
      <c r="F8" s="13">
        <v>6</v>
      </c>
      <c r="G8" s="13" t="s">
        <v>593</v>
      </c>
      <c r="H8" s="13" t="s">
        <v>594</v>
      </c>
      <c r="I8" s="6" t="s">
        <v>595</v>
      </c>
      <c r="J8" s="6"/>
    </row>
    <row r="9" spans="1:10" s="1" customFormat="1" ht="27" customHeight="1">
      <c r="A9" s="14">
        <v>2</v>
      </c>
      <c r="B9" s="6" t="s">
        <v>596</v>
      </c>
      <c r="C9" s="9" t="s">
        <v>471</v>
      </c>
      <c r="D9" s="6">
        <v>10</v>
      </c>
      <c r="E9" s="6" t="s">
        <v>597</v>
      </c>
      <c r="F9" s="6">
        <v>3</v>
      </c>
      <c r="G9" s="6" t="s">
        <v>598</v>
      </c>
      <c r="H9" s="6" t="s">
        <v>599</v>
      </c>
      <c r="I9" s="6" t="s">
        <v>595</v>
      </c>
      <c r="J9" s="6"/>
    </row>
    <row r="10" spans="1:10" s="1" customFormat="1" ht="27" customHeight="1">
      <c r="A10" s="12">
        <v>3</v>
      </c>
      <c r="B10" s="6" t="s">
        <v>600</v>
      </c>
      <c r="C10" s="9" t="s">
        <v>471</v>
      </c>
      <c r="D10" s="13">
        <v>20</v>
      </c>
      <c r="E10" s="13" t="s">
        <v>601</v>
      </c>
      <c r="F10" s="13">
        <v>6</v>
      </c>
      <c r="G10" s="13" t="s">
        <v>602</v>
      </c>
      <c r="H10" s="13" t="s">
        <v>603</v>
      </c>
      <c r="I10" s="6" t="s">
        <v>595</v>
      </c>
      <c r="J10" s="6"/>
    </row>
    <row r="11" spans="1:10" s="1" customFormat="1" ht="27" customHeight="1">
      <c r="A11" s="14">
        <v>4</v>
      </c>
      <c r="B11" s="6" t="s">
        <v>604</v>
      </c>
      <c r="C11" s="9" t="s">
        <v>471</v>
      </c>
      <c r="D11" s="6">
        <v>15</v>
      </c>
      <c r="E11" s="6" t="s">
        <v>605</v>
      </c>
      <c r="F11" s="6">
        <v>4.5</v>
      </c>
      <c r="G11" s="6" t="s">
        <v>606</v>
      </c>
      <c r="H11" s="6" t="s">
        <v>607</v>
      </c>
      <c r="I11" s="6" t="s">
        <v>595</v>
      </c>
      <c r="J11" s="6"/>
    </row>
    <row r="12" spans="1:10" s="2" customFormat="1" ht="27" customHeight="1">
      <c r="A12" s="12">
        <v>5</v>
      </c>
      <c r="B12" s="6" t="s">
        <v>608</v>
      </c>
      <c r="C12" s="9" t="s">
        <v>471</v>
      </c>
      <c r="D12" s="6">
        <v>20</v>
      </c>
      <c r="E12" s="6" t="s">
        <v>609</v>
      </c>
      <c r="F12" s="6">
        <v>6</v>
      </c>
      <c r="G12" s="6" t="s">
        <v>610</v>
      </c>
      <c r="H12" s="6" t="s">
        <v>611</v>
      </c>
      <c r="I12" s="6" t="s">
        <v>595</v>
      </c>
      <c r="J12" s="6"/>
    </row>
    <row r="13" spans="1:10" s="1" customFormat="1" ht="27" customHeight="1">
      <c r="A13" s="14">
        <v>6</v>
      </c>
      <c r="B13" s="6" t="s">
        <v>612</v>
      </c>
      <c r="C13" s="9" t="s">
        <v>471</v>
      </c>
      <c r="D13" s="6">
        <v>20</v>
      </c>
      <c r="E13" s="6" t="s">
        <v>613</v>
      </c>
      <c r="F13" s="6">
        <v>6</v>
      </c>
      <c r="G13" s="6" t="s">
        <v>614</v>
      </c>
      <c r="H13" s="6" t="s">
        <v>292</v>
      </c>
      <c r="I13" s="6" t="s">
        <v>595</v>
      </c>
      <c r="J13" s="6"/>
    </row>
    <row r="14" spans="1:10" s="1" customFormat="1" ht="27" customHeight="1">
      <c r="A14" s="12">
        <v>7</v>
      </c>
      <c r="B14" s="6" t="s">
        <v>615</v>
      </c>
      <c r="C14" s="9" t="s">
        <v>471</v>
      </c>
      <c r="D14" s="6">
        <v>20</v>
      </c>
      <c r="E14" s="6" t="s">
        <v>616</v>
      </c>
      <c r="F14" s="6">
        <v>6</v>
      </c>
      <c r="G14" s="6" t="s">
        <v>593</v>
      </c>
      <c r="H14" s="6" t="s">
        <v>617</v>
      </c>
      <c r="I14" s="6" t="s">
        <v>595</v>
      </c>
      <c r="J14" s="6"/>
    </row>
    <row r="15" spans="1:10" s="1" customFormat="1" ht="27" customHeight="1">
      <c r="A15" s="14">
        <v>8</v>
      </c>
      <c r="B15" s="6" t="s">
        <v>618</v>
      </c>
      <c r="C15" s="9" t="s">
        <v>471</v>
      </c>
      <c r="D15" s="6">
        <v>30</v>
      </c>
      <c r="E15" s="13" t="s">
        <v>619</v>
      </c>
      <c r="F15" s="6">
        <v>7.5</v>
      </c>
      <c r="G15" s="6" t="s">
        <v>620</v>
      </c>
      <c r="H15" s="6" t="s">
        <v>363</v>
      </c>
      <c r="I15" s="6" t="s">
        <v>595</v>
      </c>
      <c r="J15" s="6"/>
    </row>
    <row r="16" spans="1:10" s="1" customFormat="1" ht="27" customHeight="1">
      <c r="A16" s="12">
        <v>9</v>
      </c>
      <c r="B16" s="6" t="s">
        <v>621</v>
      </c>
      <c r="C16" s="9" t="s">
        <v>471</v>
      </c>
      <c r="D16" s="6">
        <v>20</v>
      </c>
      <c r="E16" s="9" t="s">
        <v>622</v>
      </c>
      <c r="F16" s="6">
        <v>6</v>
      </c>
      <c r="G16" s="6" t="s">
        <v>593</v>
      </c>
      <c r="H16" s="5" t="s">
        <v>249</v>
      </c>
      <c r="I16" s="6" t="s">
        <v>595</v>
      </c>
      <c r="J16" s="6"/>
    </row>
    <row r="17" spans="1:10" s="1" customFormat="1" ht="27" customHeight="1">
      <c r="A17" s="14">
        <v>10</v>
      </c>
      <c r="B17" s="6" t="s">
        <v>623</v>
      </c>
      <c r="C17" s="9" t="s">
        <v>471</v>
      </c>
      <c r="D17" s="6">
        <v>20</v>
      </c>
      <c r="E17" s="9" t="s">
        <v>624</v>
      </c>
      <c r="F17" s="9">
        <v>6</v>
      </c>
      <c r="G17" s="9" t="s">
        <v>625</v>
      </c>
      <c r="H17" s="9" t="s">
        <v>344</v>
      </c>
      <c r="I17" s="6" t="s">
        <v>595</v>
      </c>
      <c r="J17" s="6"/>
    </row>
    <row r="18" spans="1:10" s="1" customFormat="1" ht="27" customHeight="1">
      <c r="A18" s="12">
        <v>11</v>
      </c>
      <c r="B18" s="5" t="s">
        <v>626</v>
      </c>
      <c r="C18" s="9" t="s">
        <v>471</v>
      </c>
      <c r="D18" s="5" t="s">
        <v>627</v>
      </c>
      <c r="E18" s="5" t="s">
        <v>628</v>
      </c>
      <c r="F18" s="12">
        <v>12</v>
      </c>
      <c r="G18" s="12" t="s">
        <v>629</v>
      </c>
      <c r="H18" s="15" t="s">
        <v>630</v>
      </c>
      <c r="I18" s="6" t="s">
        <v>595</v>
      </c>
      <c r="J18" s="6"/>
    </row>
    <row r="19" spans="1:10" s="1" customFormat="1" ht="27" customHeight="1">
      <c r="A19" s="14">
        <v>12</v>
      </c>
      <c r="B19" s="6" t="s">
        <v>631</v>
      </c>
      <c r="C19" s="9" t="s">
        <v>471</v>
      </c>
      <c r="D19" s="6">
        <v>15</v>
      </c>
      <c r="E19" s="6" t="s">
        <v>632</v>
      </c>
      <c r="F19" s="6">
        <v>4.5</v>
      </c>
      <c r="G19" s="6" t="s">
        <v>633</v>
      </c>
      <c r="H19" s="6" t="s">
        <v>634</v>
      </c>
      <c r="I19" s="6" t="s">
        <v>595</v>
      </c>
      <c r="J19" s="6"/>
    </row>
    <row r="20" spans="1:10" s="1" customFormat="1" ht="27" customHeight="1">
      <c r="A20" s="12">
        <v>13</v>
      </c>
      <c r="B20" s="6" t="s">
        <v>635</v>
      </c>
      <c r="C20" s="9" t="s">
        <v>471</v>
      </c>
      <c r="D20" s="6">
        <v>15</v>
      </c>
      <c r="E20" s="6" t="s">
        <v>636</v>
      </c>
      <c r="F20" s="6">
        <v>4.5</v>
      </c>
      <c r="G20" s="6" t="s">
        <v>606</v>
      </c>
      <c r="H20" s="6" t="s">
        <v>603</v>
      </c>
      <c r="I20" s="6" t="s">
        <v>595</v>
      </c>
      <c r="J20" s="6"/>
    </row>
    <row r="21" spans="1:10" s="1" customFormat="1" ht="27" customHeight="1">
      <c r="A21" s="14">
        <v>14</v>
      </c>
      <c r="B21" s="6" t="s">
        <v>637</v>
      </c>
      <c r="C21" s="9" t="s">
        <v>471</v>
      </c>
      <c r="D21" s="6">
        <v>20</v>
      </c>
      <c r="E21" s="6" t="s">
        <v>638</v>
      </c>
      <c r="F21" s="6">
        <v>6</v>
      </c>
      <c r="G21" s="6" t="s">
        <v>639</v>
      </c>
      <c r="H21" s="6" t="s">
        <v>640</v>
      </c>
      <c r="I21" s="6" t="s">
        <v>595</v>
      </c>
      <c r="J21" s="6"/>
    </row>
    <row r="22" spans="1:10" s="1" customFormat="1" ht="27" customHeight="1">
      <c r="A22" s="12">
        <v>15</v>
      </c>
      <c r="B22" s="6" t="s">
        <v>641</v>
      </c>
      <c r="C22" s="9" t="s">
        <v>471</v>
      </c>
      <c r="D22" s="6">
        <v>15</v>
      </c>
      <c r="E22" s="6" t="s">
        <v>642</v>
      </c>
      <c r="F22" s="6">
        <v>4.5</v>
      </c>
      <c r="G22" s="6" t="s">
        <v>606</v>
      </c>
      <c r="H22" s="6" t="s">
        <v>611</v>
      </c>
      <c r="I22" s="6" t="s">
        <v>595</v>
      </c>
      <c r="J22" s="6"/>
    </row>
    <row r="23" spans="1:10" s="1" customFormat="1" ht="27" customHeight="1">
      <c r="A23" s="14">
        <v>16</v>
      </c>
      <c r="B23" s="6" t="s">
        <v>643</v>
      </c>
      <c r="C23" s="9" t="s">
        <v>471</v>
      </c>
      <c r="D23" s="6">
        <v>15</v>
      </c>
      <c r="E23" s="6" t="s">
        <v>644</v>
      </c>
      <c r="F23" s="6">
        <v>4.5</v>
      </c>
      <c r="G23" s="6" t="s">
        <v>645</v>
      </c>
      <c r="H23" s="6" t="s">
        <v>86</v>
      </c>
      <c r="I23" s="6" t="s">
        <v>595</v>
      </c>
      <c r="J23" s="6"/>
    </row>
    <row r="24" spans="1:10" s="1" customFormat="1" ht="27" customHeight="1">
      <c r="A24" s="12">
        <v>17</v>
      </c>
      <c r="B24" s="6" t="s">
        <v>646</v>
      </c>
      <c r="C24" s="9" t="s">
        <v>471</v>
      </c>
      <c r="D24" s="6">
        <v>20</v>
      </c>
      <c r="E24" s="16" t="s">
        <v>647</v>
      </c>
      <c r="F24" s="6">
        <v>6</v>
      </c>
      <c r="G24" s="6" t="s">
        <v>648</v>
      </c>
      <c r="H24" s="6" t="s">
        <v>649</v>
      </c>
      <c r="I24" s="6" t="s">
        <v>595</v>
      </c>
      <c r="J24" s="6"/>
    </row>
    <row r="25" spans="1:10" s="1" customFormat="1" ht="27" customHeight="1">
      <c r="A25" s="14">
        <v>18</v>
      </c>
      <c r="B25" s="6" t="s">
        <v>650</v>
      </c>
      <c r="C25" s="9" t="s">
        <v>471</v>
      </c>
      <c r="D25" s="6">
        <v>30</v>
      </c>
      <c r="E25" s="6" t="s">
        <v>651</v>
      </c>
      <c r="F25" s="6">
        <v>7.5</v>
      </c>
      <c r="G25" s="6" t="s">
        <v>652</v>
      </c>
      <c r="H25" s="16" t="s">
        <v>653</v>
      </c>
      <c r="I25" s="6" t="s">
        <v>595</v>
      </c>
      <c r="J25" s="6"/>
    </row>
    <row r="26" spans="1:10" s="1" customFormat="1" ht="27" customHeight="1">
      <c r="A26" s="12">
        <v>19</v>
      </c>
      <c r="B26" s="6" t="s">
        <v>654</v>
      </c>
      <c r="C26" s="9" t="s">
        <v>471</v>
      </c>
      <c r="D26" s="6">
        <v>20</v>
      </c>
      <c r="E26" s="6" t="s">
        <v>655</v>
      </c>
      <c r="F26" s="6">
        <v>6</v>
      </c>
      <c r="G26" s="6" t="s">
        <v>656</v>
      </c>
      <c r="H26" s="6" t="s">
        <v>541</v>
      </c>
      <c r="I26" s="6" t="s">
        <v>595</v>
      </c>
      <c r="J26" s="6"/>
    </row>
    <row r="27" spans="1:10" s="1" customFormat="1" ht="27" customHeight="1">
      <c r="A27" s="14">
        <v>20</v>
      </c>
      <c r="B27" s="6" t="s">
        <v>657</v>
      </c>
      <c r="C27" s="9" t="s">
        <v>471</v>
      </c>
      <c r="D27" s="6">
        <v>15</v>
      </c>
      <c r="E27" s="6" t="s">
        <v>658</v>
      </c>
      <c r="F27" s="6">
        <v>4.5</v>
      </c>
      <c r="G27" s="6" t="s">
        <v>659</v>
      </c>
      <c r="H27" s="6" t="s">
        <v>603</v>
      </c>
      <c r="I27" s="6" t="s">
        <v>595</v>
      </c>
      <c r="J27" s="6"/>
    </row>
    <row r="28" spans="1:10" s="1" customFormat="1" ht="27" customHeight="1">
      <c r="A28" s="12">
        <v>21</v>
      </c>
      <c r="B28" s="6" t="s">
        <v>660</v>
      </c>
      <c r="C28" s="9" t="s">
        <v>471</v>
      </c>
      <c r="D28" s="6">
        <v>15</v>
      </c>
      <c r="E28" s="6" t="s">
        <v>661</v>
      </c>
      <c r="F28" s="6">
        <v>4.5</v>
      </c>
      <c r="G28" s="6" t="s">
        <v>662</v>
      </c>
      <c r="H28" s="16" t="s">
        <v>663</v>
      </c>
      <c r="I28" s="6" t="s">
        <v>595</v>
      </c>
      <c r="J28" s="6"/>
    </row>
    <row r="29" spans="1:10" s="1" customFormat="1" ht="27" customHeight="1">
      <c r="A29" s="14">
        <v>22</v>
      </c>
      <c r="B29" s="6" t="s">
        <v>664</v>
      </c>
      <c r="C29" s="9" t="s">
        <v>471</v>
      </c>
      <c r="D29" s="6">
        <v>20</v>
      </c>
      <c r="E29" s="6" t="s">
        <v>537</v>
      </c>
      <c r="F29" s="6">
        <v>6</v>
      </c>
      <c r="G29" s="6" t="s">
        <v>665</v>
      </c>
      <c r="H29" s="16" t="s">
        <v>666</v>
      </c>
      <c r="I29" s="6" t="s">
        <v>595</v>
      </c>
      <c r="J29" s="6"/>
    </row>
    <row r="30" spans="1:10" s="1" customFormat="1" ht="27" customHeight="1">
      <c r="A30" s="12">
        <v>23</v>
      </c>
      <c r="B30" s="6" t="s">
        <v>667</v>
      </c>
      <c r="C30" s="9" t="s">
        <v>471</v>
      </c>
      <c r="D30" s="6">
        <v>20</v>
      </c>
      <c r="E30" s="6" t="s">
        <v>668</v>
      </c>
      <c r="F30" s="6">
        <v>6</v>
      </c>
      <c r="G30" s="6" t="s">
        <v>656</v>
      </c>
      <c r="H30" s="6" t="s">
        <v>669</v>
      </c>
      <c r="I30" s="6" t="s">
        <v>595</v>
      </c>
      <c r="J30" s="6"/>
    </row>
    <row r="31" spans="1:10" s="1" customFormat="1" ht="27" customHeight="1">
      <c r="A31" s="14">
        <v>24</v>
      </c>
      <c r="B31" s="6" t="s">
        <v>670</v>
      </c>
      <c r="C31" s="9" t="s">
        <v>471</v>
      </c>
      <c r="D31" s="6">
        <v>30</v>
      </c>
      <c r="E31" s="6" t="s">
        <v>671</v>
      </c>
      <c r="F31" s="6">
        <v>7.5</v>
      </c>
      <c r="G31" s="6" t="s">
        <v>672</v>
      </c>
      <c r="H31" s="6" t="s">
        <v>123</v>
      </c>
      <c r="I31" s="6" t="s">
        <v>595</v>
      </c>
      <c r="J31" s="6"/>
    </row>
    <row r="32" spans="1:10" s="1" customFormat="1" ht="27" customHeight="1">
      <c r="A32" s="12">
        <v>25</v>
      </c>
      <c r="B32" s="6" t="s">
        <v>673</v>
      </c>
      <c r="C32" s="9" t="s">
        <v>471</v>
      </c>
      <c r="D32" s="6">
        <v>15</v>
      </c>
      <c r="E32" s="6" t="s">
        <v>674</v>
      </c>
      <c r="F32" s="6">
        <v>4.5</v>
      </c>
      <c r="G32" s="6" t="s">
        <v>675</v>
      </c>
      <c r="H32" s="6" t="s">
        <v>640</v>
      </c>
      <c r="I32" s="6" t="s">
        <v>595</v>
      </c>
      <c r="J32" s="6"/>
    </row>
    <row r="33" spans="1:10" s="1" customFormat="1" ht="27" customHeight="1">
      <c r="A33" s="8"/>
      <c r="B33" s="8" t="s">
        <v>33</v>
      </c>
      <c r="C33" s="9"/>
      <c r="D33" s="10">
        <f>SUM(D34:D44)</f>
        <v>271</v>
      </c>
      <c r="E33" s="6"/>
      <c r="F33" s="10">
        <f>SUM(F34:F44)</f>
        <v>82.3</v>
      </c>
      <c r="G33" s="10"/>
      <c r="H33" s="6"/>
      <c r="I33" s="6"/>
      <c r="J33" s="6"/>
    </row>
    <row r="34" spans="1:10" s="1" customFormat="1" ht="27" customHeight="1">
      <c r="A34" s="14">
        <v>26</v>
      </c>
      <c r="B34" s="6" t="s">
        <v>676</v>
      </c>
      <c r="C34" s="6" t="s">
        <v>471</v>
      </c>
      <c r="D34" s="6">
        <v>30</v>
      </c>
      <c r="E34" s="6" t="s">
        <v>677</v>
      </c>
      <c r="F34" s="6">
        <v>9</v>
      </c>
      <c r="G34" s="6" t="s">
        <v>678</v>
      </c>
      <c r="H34" s="6" t="s">
        <v>679</v>
      </c>
      <c r="I34" s="6" t="s">
        <v>595</v>
      </c>
      <c r="J34" s="6"/>
    </row>
    <row r="35" spans="1:10" s="1" customFormat="1" ht="27" customHeight="1">
      <c r="A35" s="14">
        <v>27</v>
      </c>
      <c r="B35" s="6" t="s">
        <v>680</v>
      </c>
      <c r="C35" s="6" t="s">
        <v>471</v>
      </c>
      <c r="D35" s="6">
        <v>30</v>
      </c>
      <c r="E35" s="6" t="s">
        <v>428</v>
      </c>
      <c r="F35" s="6">
        <v>9</v>
      </c>
      <c r="G35" s="6" t="s">
        <v>678</v>
      </c>
      <c r="H35" s="6" t="s">
        <v>292</v>
      </c>
      <c r="I35" s="6" t="s">
        <v>595</v>
      </c>
      <c r="J35" s="6"/>
    </row>
    <row r="36" spans="1:10" s="1" customFormat="1" ht="27" customHeight="1">
      <c r="A36" s="14">
        <v>28</v>
      </c>
      <c r="B36" s="6" t="s">
        <v>681</v>
      </c>
      <c r="C36" s="6" t="s">
        <v>471</v>
      </c>
      <c r="D36" s="6">
        <v>22</v>
      </c>
      <c r="E36" s="6" t="s">
        <v>488</v>
      </c>
      <c r="F36" s="6">
        <v>6.6</v>
      </c>
      <c r="G36" s="6" t="s">
        <v>682</v>
      </c>
      <c r="H36" s="6" t="s">
        <v>86</v>
      </c>
      <c r="I36" s="6" t="s">
        <v>595</v>
      </c>
      <c r="J36" s="6"/>
    </row>
    <row r="37" spans="1:10" s="1" customFormat="1" ht="27" customHeight="1">
      <c r="A37" s="14">
        <v>29</v>
      </c>
      <c r="B37" s="6" t="s">
        <v>683</v>
      </c>
      <c r="C37" s="6" t="s">
        <v>471</v>
      </c>
      <c r="D37" s="6">
        <v>3</v>
      </c>
      <c r="E37" s="6" t="s">
        <v>178</v>
      </c>
      <c r="F37" s="6">
        <v>0.9</v>
      </c>
      <c r="G37" s="6" t="s">
        <v>292</v>
      </c>
      <c r="H37" s="6" t="s">
        <v>292</v>
      </c>
      <c r="I37" s="6" t="s">
        <v>595</v>
      </c>
      <c r="J37" s="6"/>
    </row>
    <row r="38" spans="1:10" s="1" customFormat="1" ht="27" customHeight="1">
      <c r="A38" s="14">
        <v>30</v>
      </c>
      <c r="B38" s="6" t="s">
        <v>684</v>
      </c>
      <c r="C38" s="6" t="s">
        <v>471</v>
      </c>
      <c r="D38" s="6">
        <v>8</v>
      </c>
      <c r="E38" s="6" t="s">
        <v>423</v>
      </c>
      <c r="F38" s="6">
        <v>2.4</v>
      </c>
      <c r="G38" s="6" t="s">
        <v>685</v>
      </c>
      <c r="H38" s="6" t="s">
        <v>281</v>
      </c>
      <c r="I38" s="6" t="s">
        <v>595</v>
      </c>
      <c r="J38" s="6"/>
    </row>
    <row r="39" spans="1:10" s="1" customFormat="1" ht="27" customHeight="1">
      <c r="A39" s="14">
        <v>31</v>
      </c>
      <c r="B39" s="6" t="s">
        <v>686</v>
      </c>
      <c r="C39" s="6" t="s">
        <v>471</v>
      </c>
      <c r="D39" s="6">
        <v>40</v>
      </c>
      <c r="E39" s="6" t="s">
        <v>687</v>
      </c>
      <c r="F39" s="6">
        <v>12</v>
      </c>
      <c r="G39" s="6" t="s">
        <v>688</v>
      </c>
      <c r="H39" s="6" t="s">
        <v>689</v>
      </c>
      <c r="I39" s="6" t="s">
        <v>595</v>
      </c>
      <c r="J39" s="6"/>
    </row>
    <row r="40" spans="1:10" s="1" customFormat="1" ht="27" customHeight="1">
      <c r="A40" s="14">
        <v>32</v>
      </c>
      <c r="B40" s="17" t="s">
        <v>690</v>
      </c>
      <c r="C40" s="6" t="s">
        <v>471</v>
      </c>
      <c r="D40" s="17">
        <v>8</v>
      </c>
      <c r="E40" s="6" t="s">
        <v>691</v>
      </c>
      <c r="F40" s="6">
        <v>2.4</v>
      </c>
      <c r="G40" s="6" t="s">
        <v>692</v>
      </c>
      <c r="H40" s="6" t="s">
        <v>693</v>
      </c>
      <c r="I40" s="6" t="s">
        <v>595</v>
      </c>
      <c r="J40" s="6"/>
    </row>
    <row r="41" spans="1:10" s="1" customFormat="1" ht="27" customHeight="1">
      <c r="A41" s="14">
        <v>33</v>
      </c>
      <c r="B41" s="6" t="s">
        <v>694</v>
      </c>
      <c r="C41" s="6" t="s">
        <v>471</v>
      </c>
      <c r="D41" s="6">
        <v>60</v>
      </c>
      <c r="E41" s="6" t="s">
        <v>695</v>
      </c>
      <c r="F41" s="6">
        <v>18</v>
      </c>
      <c r="G41" s="6" t="s">
        <v>696</v>
      </c>
      <c r="H41" s="6" t="s">
        <v>158</v>
      </c>
      <c r="I41" s="6" t="s">
        <v>595</v>
      </c>
      <c r="J41" s="6"/>
    </row>
    <row r="42" spans="1:10" s="1" customFormat="1" ht="27" customHeight="1">
      <c r="A42" s="14">
        <v>34</v>
      </c>
      <c r="B42" s="6" t="s">
        <v>697</v>
      </c>
      <c r="C42" s="6" t="s">
        <v>471</v>
      </c>
      <c r="D42" s="6">
        <v>50</v>
      </c>
      <c r="E42" s="6" t="s">
        <v>156</v>
      </c>
      <c r="F42" s="6">
        <v>15</v>
      </c>
      <c r="G42" s="6" t="s">
        <v>698</v>
      </c>
      <c r="H42" s="6" t="s">
        <v>699</v>
      </c>
      <c r="I42" s="6" t="s">
        <v>595</v>
      </c>
      <c r="J42" s="6"/>
    </row>
    <row r="43" spans="1:10" s="1" customFormat="1" ht="27" customHeight="1">
      <c r="A43" s="14">
        <v>35</v>
      </c>
      <c r="B43" s="6" t="s">
        <v>700</v>
      </c>
      <c r="C43" s="6" t="s">
        <v>471</v>
      </c>
      <c r="D43" s="6">
        <v>14</v>
      </c>
      <c r="E43" s="6" t="s">
        <v>701</v>
      </c>
      <c r="F43" s="6">
        <v>5.2</v>
      </c>
      <c r="G43" s="6" t="s">
        <v>702</v>
      </c>
      <c r="H43" s="6" t="s">
        <v>86</v>
      </c>
      <c r="I43" s="6" t="s">
        <v>595</v>
      </c>
      <c r="J43" s="6"/>
    </row>
    <row r="44" spans="1:10" s="1" customFormat="1" ht="27" customHeight="1">
      <c r="A44" s="14">
        <v>36</v>
      </c>
      <c r="B44" s="6" t="s">
        <v>703</v>
      </c>
      <c r="C44" s="6" t="s">
        <v>471</v>
      </c>
      <c r="D44" s="6">
        <v>6</v>
      </c>
      <c r="E44" s="6" t="s">
        <v>704</v>
      </c>
      <c r="F44" s="6">
        <v>1.8</v>
      </c>
      <c r="G44" s="6" t="s">
        <v>705</v>
      </c>
      <c r="H44" s="6" t="s">
        <v>86</v>
      </c>
      <c r="I44" s="6" t="s">
        <v>595</v>
      </c>
      <c r="J44" s="6"/>
    </row>
    <row r="45" spans="1:10" s="1" customFormat="1" ht="27" customHeight="1">
      <c r="A45" s="8"/>
      <c r="B45" s="18" t="s">
        <v>34</v>
      </c>
      <c r="C45" s="9"/>
      <c r="D45" s="10">
        <f>SUM(D46:D52)</f>
        <v>185</v>
      </c>
      <c r="E45" s="6"/>
      <c r="F45" s="19">
        <f>SUM(F46:F52)</f>
        <v>55.5</v>
      </c>
      <c r="G45" s="19"/>
      <c r="H45" s="6"/>
      <c r="I45" s="16"/>
      <c r="J45" s="6"/>
    </row>
    <row r="46" spans="1:10" s="1" customFormat="1" ht="27" customHeight="1">
      <c r="A46" s="14">
        <v>37</v>
      </c>
      <c r="B46" s="6" t="s">
        <v>706</v>
      </c>
      <c r="C46" s="9" t="s">
        <v>471</v>
      </c>
      <c r="D46" s="6">
        <v>55</v>
      </c>
      <c r="E46" s="6" t="s">
        <v>707</v>
      </c>
      <c r="F46" s="6">
        <v>16.5</v>
      </c>
      <c r="G46" s="6" t="s">
        <v>708</v>
      </c>
      <c r="H46" s="6" t="s">
        <v>709</v>
      </c>
      <c r="I46" s="6" t="s">
        <v>710</v>
      </c>
      <c r="J46" s="6"/>
    </row>
    <row r="47" spans="1:10" s="1" customFormat="1" ht="27" customHeight="1">
      <c r="A47" s="14">
        <v>38</v>
      </c>
      <c r="B47" s="6" t="s">
        <v>711</v>
      </c>
      <c r="C47" s="9" t="s">
        <v>471</v>
      </c>
      <c r="D47" s="6">
        <v>10</v>
      </c>
      <c r="E47" s="16" t="s">
        <v>712</v>
      </c>
      <c r="F47" s="6">
        <v>3</v>
      </c>
      <c r="G47" s="6" t="s">
        <v>73</v>
      </c>
      <c r="H47" s="6" t="s">
        <v>86</v>
      </c>
      <c r="I47" s="16" t="s">
        <v>710</v>
      </c>
      <c r="J47" s="6"/>
    </row>
    <row r="48" spans="1:10" s="1" customFormat="1" ht="27" customHeight="1">
      <c r="A48" s="14">
        <v>39</v>
      </c>
      <c r="B48" s="6" t="s">
        <v>713</v>
      </c>
      <c r="C48" s="9" t="s">
        <v>471</v>
      </c>
      <c r="D48" s="6">
        <v>30</v>
      </c>
      <c r="E48" s="16" t="s">
        <v>714</v>
      </c>
      <c r="F48" s="6">
        <v>9</v>
      </c>
      <c r="G48" s="6" t="s">
        <v>672</v>
      </c>
      <c r="H48" s="6" t="s">
        <v>292</v>
      </c>
      <c r="I48" s="16" t="s">
        <v>710</v>
      </c>
      <c r="J48" s="6"/>
    </row>
    <row r="49" spans="1:10" s="1" customFormat="1" ht="27" customHeight="1">
      <c r="A49" s="14">
        <v>40</v>
      </c>
      <c r="B49" s="6" t="s">
        <v>715</v>
      </c>
      <c r="C49" s="9" t="s">
        <v>471</v>
      </c>
      <c r="D49" s="6">
        <v>30</v>
      </c>
      <c r="E49" s="16" t="s">
        <v>716</v>
      </c>
      <c r="F49" s="6">
        <v>9</v>
      </c>
      <c r="G49" s="6" t="s">
        <v>717</v>
      </c>
      <c r="H49" s="6" t="s">
        <v>718</v>
      </c>
      <c r="I49" s="16" t="s">
        <v>710</v>
      </c>
      <c r="J49" s="6"/>
    </row>
    <row r="50" spans="1:10" s="1" customFormat="1" ht="27" customHeight="1">
      <c r="A50" s="14">
        <v>41</v>
      </c>
      <c r="B50" s="6" t="s">
        <v>719</v>
      </c>
      <c r="C50" s="9" t="s">
        <v>471</v>
      </c>
      <c r="D50" s="6">
        <v>30</v>
      </c>
      <c r="E50" s="6" t="s">
        <v>720</v>
      </c>
      <c r="F50" s="6">
        <v>9</v>
      </c>
      <c r="G50" s="6" t="s">
        <v>721</v>
      </c>
      <c r="H50" s="6" t="s">
        <v>281</v>
      </c>
      <c r="I50" s="16" t="s">
        <v>710</v>
      </c>
      <c r="J50" s="6"/>
    </row>
    <row r="51" spans="1:10" s="1" customFormat="1" ht="27" customHeight="1">
      <c r="A51" s="14">
        <v>42</v>
      </c>
      <c r="B51" s="16" t="s">
        <v>722</v>
      </c>
      <c r="C51" s="9" t="s">
        <v>471</v>
      </c>
      <c r="D51" s="16">
        <v>10</v>
      </c>
      <c r="E51" s="16" t="s">
        <v>723</v>
      </c>
      <c r="F51" s="16">
        <v>3</v>
      </c>
      <c r="G51" s="16" t="s">
        <v>511</v>
      </c>
      <c r="H51" s="6" t="s">
        <v>724</v>
      </c>
      <c r="I51" s="16" t="s">
        <v>710</v>
      </c>
      <c r="J51" s="6"/>
    </row>
    <row r="52" spans="1:10" s="1" customFormat="1" ht="27" customHeight="1">
      <c r="A52" s="14">
        <v>43</v>
      </c>
      <c r="B52" s="16" t="s">
        <v>725</v>
      </c>
      <c r="C52" s="9" t="s">
        <v>471</v>
      </c>
      <c r="D52" s="16">
        <v>20</v>
      </c>
      <c r="E52" s="16" t="s">
        <v>726</v>
      </c>
      <c r="F52" s="16">
        <v>6</v>
      </c>
      <c r="G52" s="16" t="s">
        <v>727</v>
      </c>
      <c r="H52" s="6" t="s">
        <v>183</v>
      </c>
      <c r="I52" s="16" t="s">
        <v>710</v>
      </c>
      <c r="J52" s="6"/>
    </row>
    <row r="53" spans="1:10" s="1" customFormat="1" ht="27" customHeight="1">
      <c r="A53" s="18"/>
      <c r="B53" s="18" t="s">
        <v>35</v>
      </c>
      <c r="C53" s="9"/>
      <c r="D53" s="10">
        <f>SUM(D54:D60)</f>
        <v>329</v>
      </c>
      <c r="E53" s="6"/>
      <c r="F53" s="10">
        <f>SUM(F54:F60)</f>
        <v>98.69999999999999</v>
      </c>
      <c r="G53" s="10"/>
      <c r="H53" s="6"/>
      <c r="I53" s="6"/>
      <c r="J53" s="6"/>
    </row>
    <row r="54" spans="1:10" s="1" customFormat="1" ht="27" customHeight="1">
      <c r="A54" s="12">
        <v>44</v>
      </c>
      <c r="B54" s="6" t="s">
        <v>728</v>
      </c>
      <c r="C54" s="9" t="s">
        <v>471</v>
      </c>
      <c r="D54" s="6">
        <v>72</v>
      </c>
      <c r="E54" s="6" t="s">
        <v>729</v>
      </c>
      <c r="F54" s="6">
        <f aca="true" t="shared" si="0" ref="F54:F60">D54*0.3</f>
        <v>21.599999999999998</v>
      </c>
      <c r="G54" s="6" t="s">
        <v>730</v>
      </c>
      <c r="H54" s="6">
        <v>0</v>
      </c>
      <c r="I54" s="6" t="s">
        <v>731</v>
      </c>
      <c r="J54" s="6"/>
    </row>
    <row r="55" spans="1:10" s="1" customFormat="1" ht="27" customHeight="1">
      <c r="A55" s="12">
        <v>45</v>
      </c>
      <c r="B55" s="6" t="s">
        <v>732</v>
      </c>
      <c r="C55" s="9" t="s">
        <v>471</v>
      </c>
      <c r="D55" s="6">
        <v>50</v>
      </c>
      <c r="E55" s="6" t="s">
        <v>372</v>
      </c>
      <c r="F55" s="6">
        <f t="shared" si="0"/>
        <v>15</v>
      </c>
      <c r="G55" s="6" t="s">
        <v>733</v>
      </c>
      <c r="H55" s="6" t="s">
        <v>679</v>
      </c>
      <c r="I55" s="6" t="s">
        <v>731</v>
      </c>
      <c r="J55" s="6"/>
    </row>
    <row r="56" spans="1:10" s="1" customFormat="1" ht="27" customHeight="1">
      <c r="A56" s="12">
        <v>46</v>
      </c>
      <c r="B56" s="6" t="s">
        <v>734</v>
      </c>
      <c r="C56" s="9" t="s">
        <v>471</v>
      </c>
      <c r="D56" s="6">
        <v>78</v>
      </c>
      <c r="E56" s="6" t="s">
        <v>368</v>
      </c>
      <c r="F56" s="6">
        <f t="shared" si="0"/>
        <v>23.4</v>
      </c>
      <c r="G56" s="6" t="s">
        <v>735</v>
      </c>
      <c r="H56" s="6" t="s">
        <v>736</v>
      </c>
      <c r="I56" s="6" t="s">
        <v>731</v>
      </c>
      <c r="J56" s="6"/>
    </row>
    <row r="57" spans="1:10" s="1" customFormat="1" ht="27" customHeight="1">
      <c r="A57" s="12">
        <v>47</v>
      </c>
      <c r="B57" s="6" t="s">
        <v>737</v>
      </c>
      <c r="C57" s="9" t="s">
        <v>471</v>
      </c>
      <c r="D57" s="6">
        <v>14</v>
      </c>
      <c r="E57" s="6" t="s">
        <v>375</v>
      </c>
      <c r="F57" s="6">
        <f t="shared" si="0"/>
        <v>4.2</v>
      </c>
      <c r="G57" s="6" t="s">
        <v>738</v>
      </c>
      <c r="H57" s="6">
        <v>0</v>
      </c>
      <c r="I57" s="6" t="s">
        <v>731</v>
      </c>
      <c r="J57" s="6"/>
    </row>
    <row r="58" spans="1:10" s="1" customFormat="1" ht="27" customHeight="1">
      <c r="A58" s="12">
        <v>48</v>
      </c>
      <c r="B58" s="6" t="s">
        <v>739</v>
      </c>
      <c r="C58" s="9" t="s">
        <v>471</v>
      </c>
      <c r="D58" s="6">
        <v>41</v>
      </c>
      <c r="E58" s="6" t="s">
        <v>740</v>
      </c>
      <c r="F58" s="6">
        <f t="shared" si="0"/>
        <v>12.299999999999999</v>
      </c>
      <c r="G58" s="6" t="s">
        <v>741</v>
      </c>
      <c r="H58" s="6" t="s">
        <v>216</v>
      </c>
      <c r="I58" s="6" t="s">
        <v>731</v>
      </c>
      <c r="J58" s="6"/>
    </row>
    <row r="59" spans="1:10" s="1" customFormat="1" ht="27" customHeight="1">
      <c r="A59" s="12">
        <v>49</v>
      </c>
      <c r="B59" s="6" t="s">
        <v>742</v>
      </c>
      <c r="C59" s="9" t="s">
        <v>471</v>
      </c>
      <c r="D59" s="6">
        <v>54</v>
      </c>
      <c r="E59" s="6" t="s">
        <v>548</v>
      </c>
      <c r="F59" s="6">
        <f t="shared" si="0"/>
        <v>16.2</v>
      </c>
      <c r="G59" s="6" t="s">
        <v>743</v>
      </c>
      <c r="H59" s="6" t="s">
        <v>640</v>
      </c>
      <c r="I59" s="6" t="s">
        <v>731</v>
      </c>
      <c r="J59" s="6"/>
    </row>
    <row r="60" spans="1:10" s="1" customFormat="1" ht="27" customHeight="1">
      <c r="A60" s="12">
        <v>50</v>
      </c>
      <c r="B60" s="6" t="s">
        <v>744</v>
      </c>
      <c r="C60" s="9" t="s">
        <v>471</v>
      </c>
      <c r="D60" s="6">
        <v>20</v>
      </c>
      <c r="E60" s="6" t="s">
        <v>745</v>
      </c>
      <c r="F60" s="6">
        <f t="shared" si="0"/>
        <v>6</v>
      </c>
      <c r="G60" s="6" t="s">
        <v>746</v>
      </c>
      <c r="H60" s="6">
        <v>0</v>
      </c>
      <c r="I60" s="6" t="s">
        <v>731</v>
      </c>
      <c r="J60" s="6"/>
    </row>
    <row r="61" spans="1:10" s="1" customFormat="1" ht="27" customHeight="1">
      <c r="A61" s="8"/>
      <c r="B61" s="8" t="s">
        <v>36</v>
      </c>
      <c r="C61" s="5"/>
      <c r="D61" s="10">
        <f>SUM(D62:D72)</f>
        <v>447</v>
      </c>
      <c r="E61" s="6"/>
      <c r="F61" s="10">
        <f>SUM(F62:F72)</f>
        <v>134.1</v>
      </c>
      <c r="G61" s="10"/>
      <c r="H61" s="6"/>
      <c r="I61" s="6"/>
      <c r="J61" s="6"/>
    </row>
    <row r="62" spans="1:10" s="1" customFormat="1" ht="27" customHeight="1">
      <c r="A62" s="14">
        <v>51</v>
      </c>
      <c r="B62" s="6" t="s">
        <v>747</v>
      </c>
      <c r="C62" s="9" t="s">
        <v>471</v>
      </c>
      <c r="D62" s="6">
        <v>40</v>
      </c>
      <c r="E62" s="6" t="s">
        <v>379</v>
      </c>
      <c r="F62" s="6">
        <f aca="true" t="shared" si="1" ref="F62:F72">D62*0.3</f>
        <v>12</v>
      </c>
      <c r="G62" s="6" t="s">
        <v>748</v>
      </c>
      <c r="H62" s="20" t="s">
        <v>748</v>
      </c>
      <c r="I62" s="20" t="s">
        <v>749</v>
      </c>
      <c r="J62" s="6"/>
    </row>
    <row r="63" spans="1:10" s="1" customFormat="1" ht="27" customHeight="1">
      <c r="A63" s="14">
        <v>52</v>
      </c>
      <c r="B63" s="6" t="s">
        <v>750</v>
      </c>
      <c r="C63" s="9" t="s">
        <v>471</v>
      </c>
      <c r="D63" s="6">
        <v>60</v>
      </c>
      <c r="E63" s="6" t="s">
        <v>751</v>
      </c>
      <c r="F63" s="6">
        <f t="shared" si="1"/>
        <v>18</v>
      </c>
      <c r="G63" s="6" t="s">
        <v>752</v>
      </c>
      <c r="H63" s="21" t="s">
        <v>752</v>
      </c>
      <c r="I63" s="20" t="s">
        <v>749</v>
      </c>
      <c r="J63" s="6"/>
    </row>
    <row r="64" spans="1:10" s="1" customFormat="1" ht="27" customHeight="1">
      <c r="A64" s="14">
        <v>53</v>
      </c>
      <c r="B64" s="6" t="s">
        <v>753</v>
      </c>
      <c r="C64" s="9" t="s">
        <v>471</v>
      </c>
      <c r="D64" s="6">
        <v>92</v>
      </c>
      <c r="E64" s="6" t="s">
        <v>754</v>
      </c>
      <c r="F64" s="6">
        <f t="shared" si="1"/>
        <v>27.599999999999998</v>
      </c>
      <c r="G64" s="6" t="s">
        <v>755</v>
      </c>
      <c r="H64" s="6" t="s">
        <v>755</v>
      </c>
      <c r="I64" s="20" t="s">
        <v>749</v>
      </c>
      <c r="J64" s="6"/>
    </row>
    <row r="65" spans="1:10" s="1" customFormat="1" ht="27" customHeight="1">
      <c r="A65" s="14">
        <v>54</v>
      </c>
      <c r="B65" s="22" t="s">
        <v>756</v>
      </c>
      <c r="C65" s="9" t="s">
        <v>471</v>
      </c>
      <c r="D65" s="6">
        <v>50</v>
      </c>
      <c r="E65" s="6" t="s">
        <v>757</v>
      </c>
      <c r="F65" s="6">
        <f t="shared" si="1"/>
        <v>15</v>
      </c>
      <c r="G65" s="6" t="s">
        <v>758</v>
      </c>
      <c r="H65" s="6" t="s">
        <v>758</v>
      </c>
      <c r="I65" s="20" t="s">
        <v>749</v>
      </c>
      <c r="J65" s="6"/>
    </row>
    <row r="66" spans="1:10" s="1" customFormat="1" ht="27" customHeight="1">
      <c r="A66" s="14">
        <v>55</v>
      </c>
      <c r="B66" s="22" t="s">
        <v>759</v>
      </c>
      <c r="C66" s="9" t="s">
        <v>471</v>
      </c>
      <c r="D66" s="6">
        <v>32</v>
      </c>
      <c r="E66" s="6" t="s">
        <v>501</v>
      </c>
      <c r="F66" s="6">
        <f t="shared" si="1"/>
        <v>9.6</v>
      </c>
      <c r="G66" s="6" t="s">
        <v>267</v>
      </c>
      <c r="H66" s="6" t="s">
        <v>267</v>
      </c>
      <c r="I66" s="20" t="s">
        <v>749</v>
      </c>
      <c r="J66" s="6"/>
    </row>
    <row r="67" spans="1:10" s="1" customFormat="1" ht="27" customHeight="1">
      <c r="A67" s="14">
        <v>56</v>
      </c>
      <c r="B67" s="22" t="s">
        <v>760</v>
      </c>
      <c r="C67" s="9" t="s">
        <v>471</v>
      </c>
      <c r="D67" s="6">
        <v>39</v>
      </c>
      <c r="E67" s="6" t="s">
        <v>761</v>
      </c>
      <c r="F67" s="6">
        <f t="shared" si="1"/>
        <v>11.7</v>
      </c>
      <c r="G67" s="6" t="s">
        <v>762</v>
      </c>
      <c r="H67" s="6" t="s">
        <v>762</v>
      </c>
      <c r="I67" s="20" t="s">
        <v>749</v>
      </c>
      <c r="J67" s="6"/>
    </row>
    <row r="68" spans="1:10" s="1" customFormat="1" ht="27" customHeight="1">
      <c r="A68" s="14">
        <v>57</v>
      </c>
      <c r="B68" s="22" t="s">
        <v>763</v>
      </c>
      <c r="C68" s="9" t="s">
        <v>471</v>
      </c>
      <c r="D68" s="6">
        <v>9</v>
      </c>
      <c r="E68" s="6" t="s">
        <v>764</v>
      </c>
      <c r="F68" s="6">
        <f t="shared" si="1"/>
        <v>2.6999999999999997</v>
      </c>
      <c r="G68" s="6" t="s">
        <v>669</v>
      </c>
      <c r="H68" s="6" t="s">
        <v>669</v>
      </c>
      <c r="I68" s="20" t="s">
        <v>749</v>
      </c>
      <c r="J68" s="6"/>
    </row>
    <row r="69" spans="1:10" s="1" customFormat="1" ht="27" customHeight="1">
      <c r="A69" s="14">
        <v>58</v>
      </c>
      <c r="B69" s="22" t="s">
        <v>765</v>
      </c>
      <c r="C69" s="9" t="s">
        <v>471</v>
      </c>
      <c r="D69" s="6">
        <v>10</v>
      </c>
      <c r="E69" s="6" t="s">
        <v>766</v>
      </c>
      <c r="F69" s="6">
        <f t="shared" si="1"/>
        <v>3</v>
      </c>
      <c r="G69" s="6" t="s">
        <v>183</v>
      </c>
      <c r="H69" s="6" t="s">
        <v>183</v>
      </c>
      <c r="I69" s="20" t="s">
        <v>749</v>
      </c>
      <c r="J69" s="6"/>
    </row>
    <row r="70" spans="1:10" s="1" customFormat="1" ht="27" customHeight="1">
      <c r="A70" s="14">
        <v>59</v>
      </c>
      <c r="B70" s="22" t="s">
        <v>767</v>
      </c>
      <c r="C70" s="9" t="s">
        <v>471</v>
      </c>
      <c r="D70" s="6">
        <v>20</v>
      </c>
      <c r="E70" s="6" t="s">
        <v>768</v>
      </c>
      <c r="F70" s="6">
        <f t="shared" si="1"/>
        <v>6</v>
      </c>
      <c r="G70" s="6" t="s">
        <v>769</v>
      </c>
      <c r="H70" s="6" t="s">
        <v>769</v>
      </c>
      <c r="I70" s="20" t="s">
        <v>749</v>
      </c>
      <c r="J70" s="6"/>
    </row>
    <row r="71" spans="1:10" s="1" customFormat="1" ht="27" customHeight="1">
      <c r="A71" s="14">
        <v>60</v>
      </c>
      <c r="B71" s="22" t="s">
        <v>770</v>
      </c>
      <c r="C71" s="9" t="s">
        <v>471</v>
      </c>
      <c r="D71" s="6">
        <v>60</v>
      </c>
      <c r="E71" s="6" t="s">
        <v>771</v>
      </c>
      <c r="F71" s="6">
        <f t="shared" si="1"/>
        <v>18</v>
      </c>
      <c r="G71" s="6" t="s">
        <v>772</v>
      </c>
      <c r="H71" s="6" t="s">
        <v>772</v>
      </c>
      <c r="I71" s="20" t="s">
        <v>749</v>
      </c>
      <c r="J71" s="6"/>
    </row>
    <row r="72" spans="1:10" s="1" customFormat="1" ht="27" customHeight="1">
      <c r="A72" s="14">
        <v>61</v>
      </c>
      <c r="B72" s="22" t="s">
        <v>773</v>
      </c>
      <c r="C72" s="9" t="s">
        <v>471</v>
      </c>
      <c r="D72" s="6">
        <v>35</v>
      </c>
      <c r="E72" s="6" t="s">
        <v>774</v>
      </c>
      <c r="F72" s="6">
        <f t="shared" si="1"/>
        <v>10.5</v>
      </c>
      <c r="G72" s="6" t="s">
        <v>775</v>
      </c>
      <c r="H72" s="6" t="s">
        <v>775</v>
      </c>
      <c r="I72" s="20" t="s">
        <v>749</v>
      </c>
      <c r="J72" s="6"/>
    </row>
    <row r="73" spans="1:10" s="1" customFormat="1" ht="27" customHeight="1">
      <c r="A73" s="8"/>
      <c r="B73" s="8" t="s">
        <v>37</v>
      </c>
      <c r="C73" s="9"/>
      <c r="D73" s="10">
        <f>SUM(D74:D84)</f>
        <v>218</v>
      </c>
      <c r="E73" s="6"/>
      <c r="F73" s="10">
        <f>SUM(F74:F84)</f>
        <v>65.4</v>
      </c>
      <c r="G73" s="10"/>
      <c r="H73" s="6"/>
      <c r="I73" s="20"/>
      <c r="J73" s="6"/>
    </row>
    <row r="74" spans="1:10" s="1" customFormat="1" ht="27" customHeight="1">
      <c r="A74" s="12">
        <v>62</v>
      </c>
      <c r="B74" s="6" t="s">
        <v>776</v>
      </c>
      <c r="C74" s="9" t="s">
        <v>471</v>
      </c>
      <c r="D74" s="6">
        <v>3</v>
      </c>
      <c r="E74" s="6" t="s">
        <v>777</v>
      </c>
      <c r="F74" s="6">
        <v>0.9</v>
      </c>
      <c r="G74" s="6" t="s">
        <v>292</v>
      </c>
      <c r="H74" s="6" t="s">
        <v>86</v>
      </c>
      <c r="I74" s="6" t="s">
        <v>8</v>
      </c>
      <c r="J74" s="6"/>
    </row>
    <row r="75" spans="1:10" s="1" customFormat="1" ht="27" customHeight="1">
      <c r="A75" s="12">
        <v>63</v>
      </c>
      <c r="B75" s="6" t="s">
        <v>778</v>
      </c>
      <c r="C75" s="9" t="s">
        <v>471</v>
      </c>
      <c r="D75" s="6">
        <v>10</v>
      </c>
      <c r="E75" s="6" t="s">
        <v>779</v>
      </c>
      <c r="F75" s="6">
        <v>3</v>
      </c>
      <c r="G75" s="6" t="s">
        <v>780</v>
      </c>
      <c r="H75" s="6" t="s">
        <v>249</v>
      </c>
      <c r="I75" s="6" t="s">
        <v>8</v>
      </c>
      <c r="J75" s="6"/>
    </row>
    <row r="76" spans="1:10" s="1" customFormat="1" ht="27" customHeight="1">
      <c r="A76" s="12">
        <v>64</v>
      </c>
      <c r="B76" s="6" t="s">
        <v>781</v>
      </c>
      <c r="C76" s="9" t="s">
        <v>471</v>
      </c>
      <c r="D76" s="6">
        <v>15</v>
      </c>
      <c r="E76" s="6" t="s">
        <v>782</v>
      </c>
      <c r="F76" s="6">
        <v>4.5</v>
      </c>
      <c r="G76" s="6" t="s">
        <v>662</v>
      </c>
      <c r="H76" s="6" t="s">
        <v>86</v>
      </c>
      <c r="I76" s="6" t="s">
        <v>8</v>
      </c>
      <c r="J76" s="6"/>
    </row>
    <row r="77" spans="1:10" s="1" customFormat="1" ht="27" customHeight="1">
      <c r="A77" s="14">
        <v>65</v>
      </c>
      <c r="B77" s="6" t="s">
        <v>783</v>
      </c>
      <c r="C77" s="9" t="s">
        <v>471</v>
      </c>
      <c r="D77" s="6">
        <v>65</v>
      </c>
      <c r="E77" s="6" t="s">
        <v>784</v>
      </c>
      <c r="F77" s="6">
        <v>19.5</v>
      </c>
      <c r="G77" s="6" t="s">
        <v>785</v>
      </c>
      <c r="H77" s="6" t="s">
        <v>786</v>
      </c>
      <c r="I77" s="6" t="s">
        <v>8</v>
      </c>
      <c r="J77" s="6"/>
    </row>
    <row r="78" spans="1:10" s="1" customFormat="1" ht="27" customHeight="1">
      <c r="A78" s="14">
        <v>66</v>
      </c>
      <c r="B78" s="6" t="s">
        <v>787</v>
      </c>
      <c r="C78" s="9" t="s">
        <v>471</v>
      </c>
      <c r="D78" s="6">
        <v>7</v>
      </c>
      <c r="E78" s="6" t="s">
        <v>788</v>
      </c>
      <c r="F78" s="6">
        <v>2.1</v>
      </c>
      <c r="G78" s="6" t="s">
        <v>789</v>
      </c>
      <c r="H78" s="6" t="s">
        <v>603</v>
      </c>
      <c r="I78" s="6" t="s">
        <v>8</v>
      </c>
      <c r="J78" s="6"/>
    </row>
    <row r="79" spans="1:10" s="1" customFormat="1" ht="27" customHeight="1">
      <c r="A79" s="14">
        <v>67</v>
      </c>
      <c r="B79" s="6" t="s">
        <v>790</v>
      </c>
      <c r="C79" s="9" t="s">
        <v>471</v>
      </c>
      <c r="D79" s="6">
        <v>8</v>
      </c>
      <c r="E79" s="6" t="s">
        <v>791</v>
      </c>
      <c r="F79" s="6">
        <v>2.4</v>
      </c>
      <c r="G79" s="6" t="s">
        <v>792</v>
      </c>
      <c r="H79" s="6"/>
      <c r="I79" s="6" t="s">
        <v>8</v>
      </c>
      <c r="J79" s="6"/>
    </row>
    <row r="80" spans="1:10" s="1" customFormat="1" ht="27" customHeight="1">
      <c r="A80" s="14">
        <v>68</v>
      </c>
      <c r="B80" s="6" t="s">
        <v>793</v>
      </c>
      <c r="C80" s="9" t="s">
        <v>471</v>
      </c>
      <c r="D80" s="6">
        <v>46</v>
      </c>
      <c r="E80" s="6" t="s">
        <v>794</v>
      </c>
      <c r="F80" s="6">
        <v>13.8</v>
      </c>
      <c r="G80" s="6" t="s">
        <v>795</v>
      </c>
      <c r="H80" s="6" t="s">
        <v>796</v>
      </c>
      <c r="I80" s="6" t="s">
        <v>8</v>
      </c>
      <c r="J80" s="6"/>
    </row>
    <row r="81" spans="1:10" s="1" customFormat="1" ht="27" customHeight="1">
      <c r="A81" s="14">
        <v>69</v>
      </c>
      <c r="B81" s="6" t="s">
        <v>797</v>
      </c>
      <c r="C81" s="9" t="s">
        <v>471</v>
      </c>
      <c r="D81" s="6">
        <v>1</v>
      </c>
      <c r="E81" s="6" t="s">
        <v>798</v>
      </c>
      <c r="F81" s="6">
        <v>0.3</v>
      </c>
      <c r="G81" s="5" t="s">
        <v>799</v>
      </c>
      <c r="H81" s="6"/>
      <c r="I81" s="6" t="s">
        <v>8</v>
      </c>
      <c r="J81" s="6"/>
    </row>
    <row r="82" spans="1:10" s="1" customFormat="1" ht="27" customHeight="1">
      <c r="A82" s="14">
        <v>70</v>
      </c>
      <c r="B82" s="6" t="s">
        <v>800</v>
      </c>
      <c r="C82" s="9" t="s">
        <v>471</v>
      </c>
      <c r="D82" s="6">
        <v>2</v>
      </c>
      <c r="E82" s="6" t="s">
        <v>801</v>
      </c>
      <c r="F82" s="6">
        <v>0.6</v>
      </c>
      <c r="G82" s="5" t="s">
        <v>799</v>
      </c>
      <c r="H82" s="6" t="s">
        <v>86</v>
      </c>
      <c r="I82" s="6" t="s">
        <v>8</v>
      </c>
      <c r="J82" s="6"/>
    </row>
    <row r="83" spans="1:10" s="1" customFormat="1" ht="27" customHeight="1">
      <c r="A83" s="14">
        <v>71</v>
      </c>
      <c r="B83" s="6" t="s">
        <v>802</v>
      </c>
      <c r="C83" s="9" t="s">
        <v>471</v>
      </c>
      <c r="D83" s="6">
        <v>58</v>
      </c>
      <c r="E83" s="6" t="s">
        <v>803</v>
      </c>
      <c r="F83" s="6">
        <v>17.4</v>
      </c>
      <c r="G83" s="6" t="s">
        <v>804</v>
      </c>
      <c r="H83" s="6" t="s">
        <v>805</v>
      </c>
      <c r="I83" s="6" t="s">
        <v>8</v>
      </c>
      <c r="J83" s="6"/>
    </row>
    <row r="84" spans="1:10" s="1" customFormat="1" ht="27" customHeight="1">
      <c r="A84" s="14">
        <v>72</v>
      </c>
      <c r="B84" s="6" t="s">
        <v>806</v>
      </c>
      <c r="C84" s="9" t="s">
        <v>471</v>
      </c>
      <c r="D84" s="6">
        <v>3</v>
      </c>
      <c r="E84" s="6" t="s">
        <v>807</v>
      </c>
      <c r="F84" s="6">
        <v>0.9</v>
      </c>
      <c r="G84" s="6" t="s">
        <v>292</v>
      </c>
      <c r="H84" s="6"/>
      <c r="I84" s="6" t="s">
        <v>8</v>
      </c>
      <c r="J84" s="6"/>
    </row>
    <row r="85" spans="1:10" s="1" customFormat="1" ht="27" customHeight="1">
      <c r="A85" s="8"/>
      <c r="B85" s="8" t="s">
        <v>38</v>
      </c>
      <c r="C85" s="9"/>
      <c r="D85" s="10">
        <f>SUM(D86:D98)</f>
        <v>341</v>
      </c>
      <c r="E85" s="6"/>
      <c r="F85" s="10">
        <f>SUM(F86:F98)</f>
        <v>102.30000000000003</v>
      </c>
      <c r="G85" s="10"/>
      <c r="H85" s="6"/>
      <c r="I85" s="6"/>
      <c r="J85" s="6"/>
    </row>
    <row r="86" spans="1:10" s="1" customFormat="1" ht="27" customHeight="1">
      <c r="A86" s="14">
        <v>73</v>
      </c>
      <c r="B86" s="16" t="s">
        <v>808</v>
      </c>
      <c r="C86" s="9" t="s">
        <v>471</v>
      </c>
      <c r="D86" s="6">
        <v>35</v>
      </c>
      <c r="E86" s="16" t="s">
        <v>809</v>
      </c>
      <c r="F86" s="16">
        <f aca="true" t="shared" si="2" ref="F86:F98">D86*0.3</f>
        <v>10.5</v>
      </c>
      <c r="G86" s="23" t="s">
        <v>810</v>
      </c>
      <c r="H86" s="6" t="s">
        <v>811</v>
      </c>
      <c r="I86" s="6" t="s">
        <v>8</v>
      </c>
      <c r="J86" s="6"/>
    </row>
    <row r="87" spans="1:10" s="1" customFormat="1" ht="27" customHeight="1">
      <c r="A87" s="14">
        <v>74</v>
      </c>
      <c r="B87" s="16" t="s">
        <v>812</v>
      </c>
      <c r="C87" s="9" t="s">
        <v>471</v>
      </c>
      <c r="D87" s="6">
        <v>42</v>
      </c>
      <c r="E87" s="16" t="s">
        <v>813</v>
      </c>
      <c r="F87" s="16">
        <f t="shared" si="2"/>
        <v>12.6</v>
      </c>
      <c r="G87" s="16" t="s">
        <v>814</v>
      </c>
      <c r="H87" s="16" t="s">
        <v>815</v>
      </c>
      <c r="I87" s="6" t="s">
        <v>8</v>
      </c>
      <c r="J87" s="6"/>
    </row>
    <row r="88" spans="1:10" s="1" customFormat="1" ht="27" customHeight="1">
      <c r="A88" s="14">
        <v>75</v>
      </c>
      <c r="B88" s="16" t="s">
        <v>816</v>
      </c>
      <c r="C88" s="9" t="s">
        <v>471</v>
      </c>
      <c r="D88" s="6">
        <v>27</v>
      </c>
      <c r="E88" s="16" t="s">
        <v>817</v>
      </c>
      <c r="F88" s="16">
        <f t="shared" si="2"/>
        <v>8.1</v>
      </c>
      <c r="G88" s="16" t="s">
        <v>818</v>
      </c>
      <c r="H88" s="16" t="s">
        <v>819</v>
      </c>
      <c r="I88" s="6" t="s">
        <v>8</v>
      </c>
      <c r="J88" s="6"/>
    </row>
    <row r="89" spans="1:10" s="1" customFormat="1" ht="27" customHeight="1">
      <c r="A89" s="14">
        <v>76</v>
      </c>
      <c r="B89" s="16" t="s">
        <v>820</v>
      </c>
      <c r="C89" s="9" t="s">
        <v>471</v>
      </c>
      <c r="D89" s="6">
        <v>23</v>
      </c>
      <c r="E89" s="16" t="s">
        <v>521</v>
      </c>
      <c r="F89" s="16">
        <f t="shared" si="2"/>
        <v>6.8999999999999995</v>
      </c>
      <c r="G89" s="16" t="s">
        <v>332</v>
      </c>
      <c r="H89" s="16" t="s">
        <v>821</v>
      </c>
      <c r="I89" s="6" t="s">
        <v>8</v>
      </c>
      <c r="J89" s="6"/>
    </row>
    <row r="90" spans="1:10" s="1" customFormat="1" ht="27" customHeight="1">
      <c r="A90" s="14">
        <v>77</v>
      </c>
      <c r="B90" s="16" t="s">
        <v>822</v>
      </c>
      <c r="C90" s="9" t="s">
        <v>471</v>
      </c>
      <c r="D90" s="6">
        <v>22</v>
      </c>
      <c r="E90" s="16" t="s">
        <v>823</v>
      </c>
      <c r="F90" s="16">
        <f t="shared" si="2"/>
        <v>6.6</v>
      </c>
      <c r="G90" s="16" t="s">
        <v>824</v>
      </c>
      <c r="H90" s="16"/>
      <c r="I90" s="6" t="s">
        <v>8</v>
      </c>
      <c r="J90" s="6"/>
    </row>
    <row r="91" spans="1:10" s="1" customFormat="1" ht="27" customHeight="1">
      <c r="A91" s="14">
        <v>78</v>
      </c>
      <c r="B91" s="16" t="s">
        <v>825</v>
      </c>
      <c r="C91" s="9" t="s">
        <v>471</v>
      </c>
      <c r="D91" s="6">
        <v>15</v>
      </c>
      <c r="E91" s="16" t="s">
        <v>826</v>
      </c>
      <c r="F91" s="16">
        <f t="shared" si="2"/>
        <v>4.5</v>
      </c>
      <c r="G91" s="16" t="s">
        <v>827</v>
      </c>
      <c r="H91" s="16" t="s">
        <v>799</v>
      </c>
      <c r="I91" s="6" t="s">
        <v>8</v>
      </c>
      <c r="J91" s="6"/>
    </row>
    <row r="92" spans="1:10" s="1" customFormat="1" ht="27" customHeight="1">
      <c r="A92" s="14">
        <v>79</v>
      </c>
      <c r="B92" s="16" t="s">
        <v>828</v>
      </c>
      <c r="C92" s="9" t="s">
        <v>471</v>
      </c>
      <c r="D92" s="6">
        <v>32</v>
      </c>
      <c r="E92" s="16" t="s">
        <v>829</v>
      </c>
      <c r="F92" s="16">
        <f t="shared" si="2"/>
        <v>9.6</v>
      </c>
      <c r="G92" s="16" t="s">
        <v>830</v>
      </c>
      <c r="H92" s="16" t="s">
        <v>522</v>
      </c>
      <c r="I92" s="6" t="s">
        <v>8</v>
      </c>
      <c r="J92" s="6"/>
    </row>
    <row r="93" spans="1:10" s="1" customFormat="1" ht="27" customHeight="1">
      <c r="A93" s="14">
        <v>80</v>
      </c>
      <c r="B93" s="16" t="s">
        <v>831</v>
      </c>
      <c r="C93" s="9" t="s">
        <v>471</v>
      </c>
      <c r="D93" s="6">
        <v>22</v>
      </c>
      <c r="E93" s="16" t="s">
        <v>832</v>
      </c>
      <c r="F93" s="16">
        <f t="shared" si="2"/>
        <v>6.6</v>
      </c>
      <c r="G93" s="15" t="s">
        <v>833</v>
      </c>
      <c r="H93" s="15" t="s">
        <v>834</v>
      </c>
      <c r="I93" s="6" t="s">
        <v>8</v>
      </c>
      <c r="J93" s="6"/>
    </row>
    <row r="94" spans="1:10" s="1" customFormat="1" ht="27" customHeight="1">
      <c r="A94" s="14">
        <v>81</v>
      </c>
      <c r="B94" s="6" t="s">
        <v>835</v>
      </c>
      <c r="C94" s="9" t="s">
        <v>471</v>
      </c>
      <c r="D94" s="6">
        <v>43</v>
      </c>
      <c r="E94" s="16" t="s">
        <v>836</v>
      </c>
      <c r="F94" s="16">
        <f t="shared" si="2"/>
        <v>12.9</v>
      </c>
      <c r="G94" s="16" t="s">
        <v>837</v>
      </c>
      <c r="H94" s="16" t="s">
        <v>838</v>
      </c>
      <c r="I94" s="6" t="s">
        <v>8</v>
      </c>
      <c r="J94" s="6"/>
    </row>
    <row r="95" spans="1:10" s="1" customFormat="1" ht="27" customHeight="1">
      <c r="A95" s="14">
        <v>82</v>
      </c>
      <c r="B95" s="16" t="s">
        <v>839</v>
      </c>
      <c r="C95" s="9" t="s">
        <v>471</v>
      </c>
      <c r="D95" s="6">
        <v>14</v>
      </c>
      <c r="E95" s="16" t="s">
        <v>840</v>
      </c>
      <c r="F95" s="16">
        <f t="shared" si="2"/>
        <v>4.2</v>
      </c>
      <c r="G95" s="16" t="s">
        <v>841</v>
      </c>
      <c r="H95" s="16" t="s">
        <v>277</v>
      </c>
      <c r="I95" s="6" t="s">
        <v>8</v>
      </c>
      <c r="J95" s="6"/>
    </row>
    <row r="96" spans="1:10" s="1" customFormat="1" ht="27" customHeight="1">
      <c r="A96" s="14">
        <v>83</v>
      </c>
      <c r="B96" s="6" t="s">
        <v>842</v>
      </c>
      <c r="C96" s="9" t="s">
        <v>471</v>
      </c>
      <c r="D96" s="6">
        <v>14</v>
      </c>
      <c r="E96" s="16" t="s">
        <v>843</v>
      </c>
      <c r="F96" s="16">
        <f t="shared" si="2"/>
        <v>4.2</v>
      </c>
      <c r="G96" s="15" t="s">
        <v>844</v>
      </c>
      <c r="H96" s="15" t="s">
        <v>845</v>
      </c>
      <c r="I96" s="6" t="s">
        <v>8</v>
      </c>
      <c r="J96" s="6"/>
    </row>
    <row r="97" spans="1:10" s="1" customFormat="1" ht="27" customHeight="1">
      <c r="A97" s="14">
        <v>84</v>
      </c>
      <c r="B97" s="6" t="s">
        <v>846</v>
      </c>
      <c r="C97" s="9" t="s">
        <v>471</v>
      </c>
      <c r="D97" s="6">
        <v>28</v>
      </c>
      <c r="E97" s="6" t="s">
        <v>847</v>
      </c>
      <c r="F97" s="16">
        <f t="shared" si="2"/>
        <v>8.4</v>
      </c>
      <c r="G97" s="15" t="s">
        <v>848</v>
      </c>
      <c r="H97" s="16" t="s">
        <v>849</v>
      </c>
      <c r="I97" s="6" t="s">
        <v>8</v>
      </c>
      <c r="J97" s="6"/>
    </row>
    <row r="98" spans="1:10" s="1" customFormat="1" ht="27" customHeight="1">
      <c r="A98" s="14">
        <v>85</v>
      </c>
      <c r="B98" s="16" t="s">
        <v>850</v>
      </c>
      <c r="C98" s="9" t="s">
        <v>471</v>
      </c>
      <c r="D98" s="6">
        <v>24</v>
      </c>
      <c r="E98" s="16" t="s">
        <v>851</v>
      </c>
      <c r="F98" s="16">
        <f t="shared" si="2"/>
        <v>7.199999999999999</v>
      </c>
      <c r="G98" s="15" t="s">
        <v>852</v>
      </c>
      <c r="H98" s="16" t="s">
        <v>799</v>
      </c>
      <c r="I98" s="6" t="s">
        <v>8</v>
      </c>
      <c r="J98" s="6"/>
    </row>
    <row r="99" spans="1:10" s="1" customFormat="1" ht="27" customHeight="1">
      <c r="A99" s="8"/>
      <c r="B99" s="8" t="s">
        <v>39</v>
      </c>
      <c r="C99" s="9"/>
      <c r="D99" s="10">
        <f>SUM(D100:D109)</f>
        <v>214</v>
      </c>
      <c r="E99" s="10"/>
      <c r="F99" s="10">
        <f>SUM(F100:F109)</f>
        <v>64.19999999999999</v>
      </c>
      <c r="G99" s="10"/>
      <c r="H99" s="10"/>
      <c r="I99" s="6"/>
      <c r="J99" s="6"/>
    </row>
    <row r="100" spans="1:10" s="1" customFormat="1" ht="27" customHeight="1">
      <c r="A100" s="14">
        <v>86</v>
      </c>
      <c r="B100" s="17" t="s">
        <v>853</v>
      </c>
      <c r="C100" s="17" t="s">
        <v>471</v>
      </c>
      <c r="D100" s="17">
        <v>16</v>
      </c>
      <c r="E100" s="17" t="s">
        <v>854</v>
      </c>
      <c r="F100" s="17">
        <f aca="true" t="shared" si="3" ref="F100:F109">D100*0.3</f>
        <v>4.8</v>
      </c>
      <c r="G100" s="17" t="s">
        <v>855</v>
      </c>
      <c r="H100" s="17" t="s">
        <v>669</v>
      </c>
      <c r="I100" s="17" t="s">
        <v>856</v>
      </c>
      <c r="J100" s="17"/>
    </row>
    <row r="101" spans="1:10" s="1" customFormat="1" ht="27" customHeight="1">
      <c r="A101" s="14">
        <v>87</v>
      </c>
      <c r="B101" s="17" t="s">
        <v>857</v>
      </c>
      <c r="C101" s="17" t="s">
        <v>471</v>
      </c>
      <c r="D101" s="17">
        <v>46</v>
      </c>
      <c r="E101" s="17" t="s">
        <v>858</v>
      </c>
      <c r="F101" s="17">
        <f t="shared" si="3"/>
        <v>13.799999999999999</v>
      </c>
      <c r="G101" s="17" t="s">
        <v>859</v>
      </c>
      <c r="H101" s="17" t="s">
        <v>860</v>
      </c>
      <c r="I101" s="17" t="s">
        <v>856</v>
      </c>
      <c r="J101" s="17"/>
    </row>
    <row r="102" spans="1:10" s="1" customFormat="1" ht="27" customHeight="1">
      <c r="A102" s="14">
        <v>88</v>
      </c>
      <c r="B102" s="17" t="s">
        <v>861</v>
      </c>
      <c r="C102" s="17" t="s">
        <v>471</v>
      </c>
      <c r="D102" s="17">
        <v>13</v>
      </c>
      <c r="E102" s="17" t="s">
        <v>862</v>
      </c>
      <c r="F102" s="17">
        <f t="shared" si="3"/>
        <v>3.9</v>
      </c>
      <c r="G102" s="17" t="s">
        <v>863</v>
      </c>
      <c r="H102" s="17" t="s">
        <v>736</v>
      </c>
      <c r="I102" s="17" t="s">
        <v>856</v>
      </c>
      <c r="J102" s="17"/>
    </row>
    <row r="103" spans="1:10" s="1" customFormat="1" ht="27" customHeight="1">
      <c r="A103" s="14">
        <v>89</v>
      </c>
      <c r="B103" s="17" t="s">
        <v>864</v>
      </c>
      <c r="C103" s="17" t="s">
        <v>471</v>
      </c>
      <c r="D103" s="17">
        <v>19</v>
      </c>
      <c r="E103" s="17" t="s">
        <v>865</v>
      </c>
      <c r="F103" s="17">
        <f t="shared" si="3"/>
        <v>5.7</v>
      </c>
      <c r="G103" s="17" t="s">
        <v>866</v>
      </c>
      <c r="H103" s="17" t="s">
        <v>344</v>
      </c>
      <c r="I103" s="17" t="s">
        <v>856</v>
      </c>
      <c r="J103" s="17"/>
    </row>
    <row r="104" spans="1:10" s="1" customFormat="1" ht="27" customHeight="1">
      <c r="A104" s="14">
        <v>90</v>
      </c>
      <c r="B104" s="17" t="s">
        <v>867</v>
      </c>
      <c r="C104" s="17" t="s">
        <v>471</v>
      </c>
      <c r="D104" s="17">
        <v>12</v>
      </c>
      <c r="E104" s="17" t="s">
        <v>868</v>
      </c>
      <c r="F104" s="17">
        <f t="shared" si="3"/>
        <v>3.5999999999999996</v>
      </c>
      <c r="G104" s="17" t="s">
        <v>272</v>
      </c>
      <c r="H104" s="17" t="s">
        <v>86</v>
      </c>
      <c r="I104" s="17" t="s">
        <v>856</v>
      </c>
      <c r="J104" s="17"/>
    </row>
    <row r="105" spans="1:10" s="1" customFormat="1" ht="27" customHeight="1">
      <c r="A105" s="14">
        <v>91</v>
      </c>
      <c r="B105" s="17" t="s">
        <v>869</v>
      </c>
      <c r="C105" s="17" t="s">
        <v>471</v>
      </c>
      <c r="D105" s="17">
        <v>56</v>
      </c>
      <c r="E105" s="17" t="s">
        <v>524</v>
      </c>
      <c r="F105" s="17">
        <f t="shared" si="3"/>
        <v>16.8</v>
      </c>
      <c r="G105" s="17" t="s">
        <v>870</v>
      </c>
      <c r="H105" s="17" t="s">
        <v>871</v>
      </c>
      <c r="I105" s="17" t="s">
        <v>856</v>
      </c>
      <c r="J105" s="17"/>
    </row>
    <row r="106" spans="1:10" s="1" customFormat="1" ht="27" customHeight="1">
      <c r="A106" s="14">
        <v>92</v>
      </c>
      <c r="B106" s="17" t="s">
        <v>872</v>
      </c>
      <c r="C106" s="17" t="s">
        <v>471</v>
      </c>
      <c r="D106" s="17">
        <v>20</v>
      </c>
      <c r="E106" s="17" t="s">
        <v>102</v>
      </c>
      <c r="F106" s="17">
        <f t="shared" si="3"/>
        <v>6</v>
      </c>
      <c r="G106" s="17" t="s">
        <v>873</v>
      </c>
      <c r="H106" s="17"/>
      <c r="I106" s="17" t="s">
        <v>856</v>
      </c>
      <c r="J106" s="17"/>
    </row>
    <row r="107" spans="1:10" s="1" customFormat="1" ht="27" customHeight="1">
      <c r="A107" s="14">
        <v>93</v>
      </c>
      <c r="B107" s="17" t="s">
        <v>874</v>
      </c>
      <c r="C107" s="17" t="s">
        <v>471</v>
      </c>
      <c r="D107" s="17">
        <v>13</v>
      </c>
      <c r="E107" s="17" t="s">
        <v>336</v>
      </c>
      <c r="F107" s="17">
        <f t="shared" si="3"/>
        <v>3.9</v>
      </c>
      <c r="G107" s="17" t="s">
        <v>863</v>
      </c>
      <c r="H107" s="17"/>
      <c r="I107" s="17" t="s">
        <v>856</v>
      </c>
      <c r="J107" s="17"/>
    </row>
    <row r="108" spans="1:10" s="1" customFormat="1" ht="27" customHeight="1">
      <c r="A108" s="14">
        <v>94</v>
      </c>
      <c r="B108" s="17" t="s">
        <v>875</v>
      </c>
      <c r="C108" s="17" t="s">
        <v>471</v>
      </c>
      <c r="D108" s="17">
        <v>4</v>
      </c>
      <c r="E108" s="17" t="s">
        <v>876</v>
      </c>
      <c r="F108" s="17">
        <f t="shared" si="3"/>
        <v>1.2</v>
      </c>
      <c r="G108" s="17" t="s">
        <v>877</v>
      </c>
      <c r="H108" s="17" t="s">
        <v>649</v>
      </c>
      <c r="I108" s="17" t="s">
        <v>856</v>
      </c>
      <c r="J108" s="17"/>
    </row>
    <row r="109" spans="1:10" s="1" customFormat="1" ht="27" customHeight="1">
      <c r="A109" s="14">
        <v>95</v>
      </c>
      <c r="B109" s="17" t="s">
        <v>878</v>
      </c>
      <c r="C109" s="17" t="s">
        <v>471</v>
      </c>
      <c r="D109" s="17">
        <v>15</v>
      </c>
      <c r="E109" s="17" t="s">
        <v>879</v>
      </c>
      <c r="F109" s="17">
        <f t="shared" si="3"/>
        <v>4.5</v>
      </c>
      <c r="G109" s="17" t="s">
        <v>880</v>
      </c>
      <c r="H109" s="17" t="s">
        <v>344</v>
      </c>
      <c r="I109" s="17" t="s">
        <v>856</v>
      </c>
      <c r="J109" s="17"/>
    </row>
    <row r="110" spans="1:10" s="1" customFormat="1" ht="27" customHeight="1">
      <c r="A110" s="8"/>
      <c r="B110" s="8" t="s">
        <v>40</v>
      </c>
      <c r="C110" s="6"/>
      <c r="D110" s="10">
        <f>SUM(D111:D117)</f>
        <v>229</v>
      </c>
      <c r="E110" s="10"/>
      <c r="F110" s="10">
        <f>SUM(F111:F117)</f>
        <v>68.69999999999999</v>
      </c>
      <c r="G110" s="10"/>
      <c r="H110" s="10"/>
      <c r="I110" s="6"/>
      <c r="J110" s="6"/>
    </row>
    <row r="111" spans="1:10" s="1" customFormat="1" ht="27" customHeight="1">
      <c r="A111" s="14">
        <v>96</v>
      </c>
      <c r="B111" s="6" t="s">
        <v>881</v>
      </c>
      <c r="C111" s="6" t="s">
        <v>471</v>
      </c>
      <c r="D111" s="6">
        <v>51</v>
      </c>
      <c r="E111" s="6" t="s">
        <v>882</v>
      </c>
      <c r="F111" s="6">
        <f aca="true" t="shared" si="4" ref="F111:F117">D111*0.3</f>
        <v>15.299999999999999</v>
      </c>
      <c r="G111" s="6" t="s">
        <v>883</v>
      </c>
      <c r="H111" s="6" t="s">
        <v>884</v>
      </c>
      <c r="I111" s="17" t="s">
        <v>856</v>
      </c>
      <c r="J111" s="6"/>
    </row>
    <row r="112" spans="1:10" s="1" customFormat="1" ht="27" customHeight="1">
      <c r="A112" s="14">
        <v>97</v>
      </c>
      <c r="B112" s="6" t="s">
        <v>885</v>
      </c>
      <c r="C112" s="6" t="s">
        <v>471</v>
      </c>
      <c r="D112" s="6">
        <v>20</v>
      </c>
      <c r="E112" s="6" t="s">
        <v>395</v>
      </c>
      <c r="F112" s="6">
        <f t="shared" si="4"/>
        <v>6</v>
      </c>
      <c r="G112" s="6" t="s">
        <v>886</v>
      </c>
      <c r="H112" s="6" t="s">
        <v>887</v>
      </c>
      <c r="I112" s="17" t="s">
        <v>856</v>
      </c>
      <c r="J112" s="6"/>
    </row>
    <row r="113" spans="1:10" s="1" customFormat="1" ht="27" customHeight="1">
      <c r="A113" s="14">
        <v>98</v>
      </c>
      <c r="B113" s="6" t="s">
        <v>888</v>
      </c>
      <c r="C113" s="6" t="s">
        <v>471</v>
      </c>
      <c r="D113" s="6">
        <v>40</v>
      </c>
      <c r="E113" s="6" t="s">
        <v>399</v>
      </c>
      <c r="F113" s="6">
        <f t="shared" si="4"/>
        <v>12</v>
      </c>
      <c r="G113" s="6" t="s">
        <v>889</v>
      </c>
      <c r="H113" s="6" t="s">
        <v>718</v>
      </c>
      <c r="I113" s="17" t="s">
        <v>856</v>
      </c>
      <c r="J113" s="6"/>
    </row>
    <row r="114" spans="1:10" s="1" customFormat="1" ht="27" customHeight="1">
      <c r="A114" s="14">
        <v>99</v>
      </c>
      <c r="B114" s="6" t="s">
        <v>890</v>
      </c>
      <c r="C114" s="6" t="s">
        <v>471</v>
      </c>
      <c r="D114" s="6">
        <v>18</v>
      </c>
      <c r="E114" s="6" t="s">
        <v>891</v>
      </c>
      <c r="F114" s="6">
        <f t="shared" si="4"/>
        <v>5.3999999999999995</v>
      </c>
      <c r="G114" s="6" t="s">
        <v>892</v>
      </c>
      <c r="H114" s="6" t="s">
        <v>893</v>
      </c>
      <c r="I114" s="17" t="s">
        <v>856</v>
      </c>
      <c r="J114" s="6"/>
    </row>
    <row r="115" spans="1:10" s="1" customFormat="1" ht="27" customHeight="1">
      <c r="A115" s="14">
        <v>100</v>
      </c>
      <c r="B115" s="6" t="s">
        <v>894</v>
      </c>
      <c r="C115" s="6" t="s">
        <v>471</v>
      </c>
      <c r="D115" s="6">
        <v>50</v>
      </c>
      <c r="E115" s="6" t="s">
        <v>895</v>
      </c>
      <c r="F115" s="6">
        <f t="shared" si="4"/>
        <v>15</v>
      </c>
      <c r="G115" s="6" t="s">
        <v>896</v>
      </c>
      <c r="H115" s="6" t="s">
        <v>897</v>
      </c>
      <c r="I115" s="17" t="s">
        <v>856</v>
      </c>
      <c r="J115" s="6"/>
    </row>
    <row r="116" spans="1:10" s="1" customFormat="1" ht="27" customHeight="1">
      <c r="A116" s="14">
        <v>101</v>
      </c>
      <c r="B116" s="6" t="s">
        <v>898</v>
      </c>
      <c r="C116" s="6" t="s">
        <v>471</v>
      </c>
      <c r="D116" s="6">
        <v>20</v>
      </c>
      <c r="E116" s="6" t="s">
        <v>453</v>
      </c>
      <c r="F116" s="6">
        <f t="shared" si="4"/>
        <v>6</v>
      </c>
      <c r="G116" s="6" t="s">
        <v>899</v>
      </c>
      <c r="H116" s="6" t="s">
        <v>899</v>
      </c>
      <c r="I116" s="17" t="s">
        <v>856</v>
      </c>
      <c r="J116" s="6"/>
    </row>
    <row r="117" spans="1:10" s="1" customFormat="1" ht="27" customHeight="1">
      <c r="A117" s="14">
        <v>102</v>
      </c>
      <c r="B117" s="6" t="s">
        <v>900</v>
      </c>
      <c r="C117" s="6" t="s">
        <v>471</v>
      </c>
      <c r="D117" s="6">
        <v>30</v>
      </c>
      <c r="E117" s="6" t="s">
        <v>901</v>
      </c>
      <c r="F117" s="6">
        <f t="shared" si="4"/>
        <v>9</v>
      </c>
      <c r="G117" s="6" t="s">
        <v>902</v>
      </c>
      <c r="H117" s="6" t="s">
        <v>834</v>
      </c>
      <c r="I117" s="17" t="s">
        <v>856</v>
      </c>
      <c r="J117" s="6"/>
    </row>
    <row r="118" spans="1:10" s="1" customFormat="1" ht="27" customHeight="1">
      <c r="A118" s="8"/>
      <c r="B118" s="8" t="s">
        <v>41</v>
      </c>
      <c r="C118" s="9"/>
      <c r="D118" s="10">
        <f>SUM(D119:D126)</f>
        <v>104</v>
      </c>
      <c r="E118" s="6"/>
      <c r="F118" s="10">
        <f>SUM(F119:F126)</f>
        <v>31.2</v>
      </c>
      <c r="G118" s="10"/>
      <c r="H118" s="6"/>
      <c r="I118" s="6"/>
      <c r="J118" s="6"/>
    </row>
    <row r="119" spans="1:10" s="1" customFormat="1" ht="27" customHeight="1">
      <c r="A119" s="14">
        <v>103</v>
      </c>
      <c r="B119" s="16" t="s">
        <v>903</v>
      </c>
      <c r="C119" s="9" t="s">
        <v>471</v>
      </c>
      <c r="D119" s="6">
        <v>2</v>
      </c>
      <c r="E119" s="16" t="s">
        <v>904</v>
      </c>
      <c r="F119" s="16">
        <v>0.6</v>
      </c>
      <c r="G119" s="24" t="s">
        <v>603</v>
      </c>
      <c r="H119" s="16" t="s">
        <v>249</v>
      </c>
      <c r="I119" s="6" t="s">
        <v>710</v>
      </c>
      <c r="J119" s="6"/>
    </row>
    <row r="120" spans="1:10" s="1" customFormat="1" ht="27" customHeight="1">
      <c r="A120" s="14">
        <v>104</v>
      </c>
      <c r="B120" s="6" t="s">
        <v>905</v>
      </c>
      <c r="C120" s="9" t="s">
        <v>471</v>
      </c>
      <c r="D120" s="6">
        <v>4</v>
      </c>
      <c r="E120" s="6" t="s">
        <v>906</v>
      </c>
      <c r="F120" s="16">
        <v>1.2</v>
      </c>
      <c r="G120" s="6" t="s">
        <v>907</v>
      </c>
      <c r="H120" s="6">
        <v>0</v>
      </c>
      <c r="I120" s="16" t="s">
        <v>710</v>
      </c>
      <c r="J120" s="6"/>
    </row>
    <row r="121" spans="1:10" s="1" customFormat="1" ht="27" customHeight="1">
      <c r="A121" s="14">
        <v>105</v>
      </c>
      <c r="B121" s="6" t="s">
        <v>908</v>
      </c>
      <c r="C121" s="9" t="s">
        <v>471</v>
      </c>
      <c r="D121" s="6">
        <v>14</v>
      </c>
      <c r="E121" s="6" t="s">
        <v>909</v>
      </c>
      <c r="F121" s="6">
        <v>4.2</v>
      </c>
      <c r="G121" s="6" t="s">
        <v>910</v>
      </c>
      <c r="H121" s="6" t="s">
        <v>344</v>
      </c>
      <c r="I121" s="6" t="s">
        <v>710</v>
      </c>
      <c r="J121" s="6"/>
    </row>
    <row r="122" spans="1:10" s="1" customFormat="1" ht="27" customHeight="1">
      <c r="A122" s="14">
        <v>106</v>
      </c>
      <c r="B122" s="16" t="s">
        <v>911</v>
      </c>
      <c r="C122" s="9" t="s">
        <v>471</v>
      </c>
      <c r="D122" s="16">
        <v>4</v>
      </c>
      <c r="E122" s="16" t="s">
        <v>912</v>
      </c>
      <c r="F122" s="6">
        <v>1.2</v>
      </c>
      <c r="G122" s="6" t="s">
        <v>522</v>
      </c>
      <c r="H122" s="6" t="s">
        <v>913</v>
      </c>
      <c r="I122" s="6" t="s">
        <v>710</v>
      </c>
      <c r="J122" s="6"/>
    </row>
    <row r="123" spans="1:10" s="1" customFormat="1" ht="27" customHeight="1">
      <c r="A123" s="14">
        <v>107</v>
      </c>
      <c r="B123" s="6" t="s">
        <v>914</v>
      </c>
      <c r="C123" s="9" t="s">
        <v>471</v>
      </c>
      <c r="D123" s="6">
        <v>27</v>
      </c>
      <c r="E123" s="6" t="s">
        <v>915</v>
      </c>
      <c r="F123" s="6">
        <v>8.1</v>
      </c>
      <c r="G123" s="6" t="s">
        <v>916</v>
      </c>
      <c r="H123" s="6" t="s">
        <v>469</v>
      </c>
      <c r="I123" s="6" t="s">
        <v>710</v>
      </c>
      <c r="J123" s="6"/>
    </row>
    <row r="124" spans="1:10" s="1" customFormat="1" ht="27" customHeight="1">
      <c r="A124" s="14">
        <v>108</v>
      </c>
      <c r="B124" s="6" t="s">
        <v>917</v>
      </c>
      <c r="C124" s="9" t="s">
        <v>471</v>
      </c>
      <c r="D124" s="6">
        <v>5</v>
      </c>
      <c r="E124" s="6" t="s">
        <v>918</v>
      </c>
      <c r="F124" s="6">
        <v>1.5</v>
      </c>
      <c r="G124" s="6">
        <v>0</v>
      </c>
      <c r="H124" s="6" t="s">
        <v>409</v>
      </c>
      <c r="I124" s="6" t="s">
        <v>710</v>
      </c>
      <c r="J124" s="6"/>
    </row>
    <row r="125" spans="1:10" s="1" customFormat="1" ht="27" customHeight="1">
      <c r="A125" s="14">
        <v>109</v>
      </c>
      <c r="B125" s="6" t="s">
        <v>919</v>
      </c>
      <c r="C125" s="9" t="s">
        <v>471</v>
      </c>
      <c r="D125" s="6">
        <v>32</v>
      </c>
      <c r="E125" s="6" t="s">
        <v>920</v>
      </c>
      <c r="F125" s="6">
        <v>9.6</v>
      </c>
      <c r="G125" s="6" t="s">
        <v>921</v>
      </c>
      <c r="H125" s="6" t="s">
        <v>922</v>
      </c>
      <c r="I125" s="6" t="s">
        <v>710</v>
      </c>
      <c r="J125" s="6"/>
    </row>
    <row r="126" spans="1:10" s="1" customFormat="1" ht="27" customHeight="1">
      <c r="A126" s="14">
        <v>110</v>
      </c>
      <c r="B126" s="6" t="s">
        <v>923</v>
      </c>
      <c r="C126" s="9" t="s">
        <v>471</v>
      </c>
      <c r="D126" s="6">
        <v>16</v>
      </c>
      <c r="E126" s="6" t="s">
        <v>924</v>
      </c>
      <c r="F126" s="6">
        <v>4.8</v>
      </c>
      <c r="G126" s="6" t="s">
        <v>925</v>
      </c>
      <c r="H126" s="6" t="s">
        <v>845</v>
      </c>
      <c r="I126" s="6" t="s">
        <v>710</v>
      </c>
      <c r="J126" s="6"/>
    </row>
    <row r="127" spans="1:10" s="1" customFormat="1" ht="27" customHeight="1">
      <c r="A127" s="8"/>
      <c r="B127" s="8" t="s">
        <v>42</v>
      </c>
      <c r="C127" s="6"/>
      <c r="D127" s="10">
        <f>SUM(D128:D132)</f>
        <v>140</v>
      </c>
      <c r="E127" s="6"/>
      <c r="F127" s="10">
        <f>SUM(F128:F132)</f>
        <v>42</v>
      </c>
      <c r="G127" s="10"/>
      <c r="H127" s="6"/>
      <c r="I127" s="6"/>
      <c r="J127" s="6"/>
    </row>
    <row r="128" spans="1:10" s="1" customFormat="1" ht="27" customHeight="1">
      <c r="A128" s="14">
        <v>111</v>
      </c>
      <c r="B128" s="25" t="s">
        <v>926</v>
      </c>
      <c r="C128" s="9" t="s">
        <v>471</v>
      </c>
      <c r="D128" s="6">
        <v>15</v>
      </c>
      <c r="E128" s="6" t="s">
        <v>927</v>
      </c>
      <c r="F128" s="6">
        <f aca="true" t="shared" si="5" ref="F128:F132">D128*0.3</f>
        <v>4.5</v>
      </c>
      <c r="G128" s="6" t="s">
        <v>928</v>
      </c>
      <c r="H128" s="6" t="s">
        <v>929</v>
      </c>
      <c r="I128" s="6" t="s">
        <v>930</v>
      </c>
      <c r="J128" s="6"/>
    </row>
    <row r="129" spans="1:10" s="1" customFormat="1" ht="27" customHeight="1">
      <c r="A129" s="14">
        <v>112</v>
      </c>
      <c r="B129" s="26" t="s">
        <v>931</v>
      </c>
      <c r="C129" s="9" t="s">
        <v>471</v>
      </c>
      <c r="D129" s="6">
        <v>28</v>
      </c>
      <c r="E129" s="6" t="s">
        <v>932</v>
      </c>
      <c r="F129" s="6">
        <f t="shared" si="5"/>
        <v>8.4</v>
      </c>
      <c r="G129" s="6" t="s">
        <v>933</v>
      </c>
      <c r="H129" s="27" t="s">
        <v>934</v>
      </c>
      <c r="I129" s="6" t="s">
        <v>930</v>
      </c>
      <c r="J129" s="6"/>
    </row>
    <row r="130" spans="1:10" s="1" customFormat="1" ht="27" customHeight="1">
      <c r="A130" s="14">
        <v>113</v>
      </c>
      <c r="B130" s="26" t="s">
        <v>935</v>
      </c>
      <c r="C130" s="9" t="s">
        <v>471</v>
      </c>
      <c r="D130" s="6">
        <v>21</v>
      </c>
      <c r="E130" s="6" t="s">
        <v>936</v>
      </c>
      <c r="F130" s="6">
        <f t="shared" si="5"/>
        <v>6.3</v>
      </c>
      <c r="G130" s="6" t="s">
        <v>937</v>
      </c>
      <c r="H130" s="6" t="s">
        <v>938</v>
      </c>
      <c r="I130" s="6" t="s">
        <v>930</v>
      </c>
      <c r="J130" s="6"/>
    </row>
    <row r="131" spans="1:10" s="1" customFormat="1" ht="27" customHeight="1">
      <c r="A131" s="14">
        <v>114</v>
      </c>
      <c r="B131" s="26" t="s">
        <v>939</v>
      </c>
      <c r="C131" s="9" t="s">
        <v>471</v>
      </c>
      <c r="D131" s="6">
        <v>51</v>
      </c>
      <c r="E131" s="26" t="s">
        <v>940</v>
      </c>
      <c r="F131" s="6">
        <f t="shared" si="5"/>
        <v>15.299999999999999</v>
      </c>
      <c r="G131" s="6" t="s">
        <v>941</v>
      </c>
      <c r="H131" s="6" t="s">
        <v>942</v>
      </c>
      <c r="I131" s="6" t="s">
        <v>930</v>
      </c>
      <c r="J131" s="6"/>
    </row>
    <row r="132" spans="1:10" s="1" customFormat="1" ht="27" customHeight="1">
      <c r="A132" s="14">
        <v>115</v>
      </c>
      <c r="B132" s="26" t="s">
        <v>943</v>
      </c>
      <c r="C132" s="9" t="s">
        <v>471</v>
      </c>
      <c r="D132" s="6">
        <v>25</v>
      </c>
      <c r="E132" s="6" t="s">
        <v>944</v>
      </c>
      <c r="F132" s="6">
        <f t="shared" si="5"/>
        <v>7.5</v>
      </c>
      <c r="G132" s="6" t="s">
        <v>945</v>
      </c>
      <c r="H132" s="6" t="s">
        <v>568</v>
      </c>
      <c r="I132" s="6" t="s">
        <v>930</v>
      </c>
      <c r="J132" s="6"/>
    </row>
    <row r="133" spans="1:10" s="1" customFormat="1" ht="27" customHeight="1">
      <c r="A133" s="8" t="s">
        <v>105</v>
      </c>
      <c r="B133" s="8" t="s">
        <v>946</v>
      </c>
      <c r="C133" s="13"/>
      <c r="D133" s="10">
        <f>D134+D147+D149+D159+D154+D173+D168+D171</f>
        <v>1504</v>
      </c>
      <c r="E133" s="10"/>
      <c r="F133" s="10">
        <f>F134+F147+F149+F159+F154+F173+F168+F171</f>
        <v>101.76</v>
      </c>
      <c r="G133" s="6"/>
      <c r="H133" s="6"/>
      <c r="I133" s="6"/>
      <c r="J133" s="6" t="s">
        <v>947</v>
      </c>
    </row>
    <row r="134" spans="1:10" s="1" customFormat="1" ht="27" customHeight="1">
      <c r="A134" s="18"/>
      <c r="B134" s="18" t="s">
        <v>32</v>
      </c>
      <c r="C134" s="9"/>
      <c r="D134" s="11">
        <v>881</v>
      </c>
      <c r="E134" s="6"/>
      <c r="F134" s="10">
        <f>SUM(F135:F146)</f>
        <v>22.45</v>
      </c>
      <c r="G134" s="10"/>
      <c r="H134" s="6"/>
      <c r="I134" s="6"/>
      <c r="J134" s="29"/>
    </row>
    <row r="135" spans="1:10" s="1" customFormat="1" ht="27" customHeight="1">
      <c r="A135" s="12">
        <v>1</v>
      </c>
      <c r="B135" s="6" t="s">
        <v>948</v>
      </c>
      <c r="C135" s="9" t="s">
        <v>949</v>
      </c>
      <c r="D135" s="6" t="s">
        <v>950</v>
      </c>
      <c r="E135" s="6" t="s">
        <v>616</v>
      </c>
      <c r="F135" s="6">
        <v>3.05</v>
      </c>
      <c r="G135" s="6" t="s">
        <v>951</v>
      </c>
      <c r="H135" s="6" t="s">
        <v>952</v>
      </c>
      <c r="I135" s="6" t="s">
        <v>856</v>
      </c>
      <c r="J135" s="29"/>
    </row>
    <row r="136" spans="1:10" s="1" customFormat="1" ht="27" customHeight="1">
      <c r="A136" s="12">
        <v>2</v>
      </c>
      <c r="B136" s="6" t="s">
        <v>953</v>
      </c>
      <c r="C136" s="9" t="s">
        <v>56</v>
      </c>
      <c r="D136" s="6" t="s">
        <v>954</v>
      </c>
      <c r="E136" s="9" t="s">
        <v>624</v>
      </c>
      <c r="F136" s="9">
        <v>3.05</v>
      </c>
      <c r="G136" s="9" t="s">
        <v>955</v>
      </c>
      <c r="H136" s="5" t="s">
        <v>956</v>
      </c>
      <c r="I136" s="6" t="s">
        <v>856</v>
      </c>
      <c r="J136" s="29"/>
    </row>
    <row r="137" spans="1:10" s="1" customFormat="1" ht="27" customHeight="1">
      <c r="A137" s="12">
        <v>3</v>
      </c>
      <c r="B137" s="6" t="s">
        <v>957</v>
      </c>
      <c r="C137" s="9" t="s">
        <v>56</v>
      </c>
      <c r="D137" s="6" t="s">
        <v>958</v>
      </c>
      <c r="E137" s="5" t="s">
        <v>628</v>
      </c>
      <c r="F137" s="9">
        <v>2.75</v>
      </c>
      <c r="G137" s="9" t="s">
        <v>959</v>
      </c>
      <c r="H137" s="5" t="s">
        <v>960</v>
      </c>
      <c r="I137" s="6" t="s">
        <v>856</v>
      </c>
      <c r="J137" s="29"/>
    </row>
    <row r="138" spans="1:10" s="1" customFormat="1" ht="27" customHeight="1">
      <c r="A138" s="12">
        <v>4</v>
      </c>
      <c r="B138" s="6" t="s">
        <v>961</v>
      </c>
      <c r="C138" s="6" t="s">
        <v>949</v>
      </c>
      <c r="D138" s="6" t="s">
        <v>962</v>
      </c>
      <c r="E138" s="6" t="s">
        <v>963</v>
      </c>
      <c r="F138" s="6">
        <v>1.4</v>
      </c>
      <c r="G138" s="6" t="s">
        <v>964</v>
      </c>
      <c r="H138" s="6" t="s">
        <v>965</v>
      </c>
      <c r="I138" s="6" t="s">
        <v>856</v>
      </c>
      <c r="J138" s="29"/>
    </row>
    <row r="139" spans="1:10" s="1" customFormat="1" ht="27" customHeight="1">
      <c r="A139" s="12">
        <v>5</v>
      </c>
      <c r="B139" s="6" t="s">
        <v>966</v>
      </c>
      <c r="C139" s="6" t="s">
        <v>949</v>
      </c>
      <c r="D139" s="6" t="s">
        <v>967</v>
      </c>
      <c r="E139" s="6" t="s">
        <v>642</v>
      </c>
      <c r="F139" s="6">
        <v>3.25</v>
      </c>
      <c r="G139" s="6" t="s">
        <v>968</v>
      </c>
      <c r="H139" s="6" t="s">
        <v>969</v>
      </c>
      <c r="I139" s="6" t="s">
        <v>856</v>
      </c>
      <c r="J139" s="29"/>
    </row>
    <row r="140" spans="1:10" s="1" customFormat="1" ht="27" customHeight="1">
      <c r="A140" s="12">
        <v>6</v>
      </c>
      <c r="B140" s="6" t="s">
        <v>970</v>
      </c>
      <c r="C140" s="6" t="s">
        <v>949</v>
      </c>
      <c r="D140" s="6" t="s">
        <v>971</v>
      </c>
      <c r="E140" s="6" t="s">
        <v>972</v>
      </c>
      <c r="F140" s="6">
        <v>1.7</v>
      </c>
      <c r="G140" s="6" t="s">
        <v>973</v>
      </c>
      <c r="H140" s="6" t="s">
        <v>974</v>
      </c>
      <c r="I140" s="6" t="s">
        <v>856</v>
      </c>
      <c r="J140" s="29"/>
    </row>
    <row r="141" spans="1:10" s="1" customFormat="1" ht="27" customHeight="1">
      <c r="A141" s="12">
        <v>7</v>
      </c>
      <c r="B141" s="6" t="s">
        <v>975</v>
      </c>
      <c r="C141" s="6" t="s">
        <v>949</v>
      </c>
      <c r="D141" s="6" t="s">
        <v>976</v>
      </c>
      <c r="E141" s="6" t="s">
        <v>977</v>
      </c>
      <c r="F141" s="6">
        <v>1.4</v>
      </c>
      <c r="G141" s="6" t="s">
        <v>978</v>
      </c>
      <c r="H141" s="6" t="s">
        <v>979</v>
      </c>
      <c r="I141" s="6" t="s">
        <v>856</v>
      </c>
      <c r="J141" s="29"/>
    </row>
    <row r="142" spans="1:10" s="1" customFormat="1" ht="27" customHeight="1">
      <c r="A142" s="12">
        <v>8</v>
      </c>
      <c r="B142" s="6" t="s">
        <v>980</v>
      </c>
      <c r="C142" s="6" t="s">
        <v>949</v>
      </c>
      <c r="D142" s="6" t="s">
        <v>981</v>
      </c>
      <c r="E142" s="6" t="s">
        <v>651</v>
      </c>
      <c r="F142" s="6">
        <v>1.7</v>
      </c>
      <c r="G142" s="6" t="s">
        <v>982</v>
      </c>
      <c r="H142" s="6" t="s">
        <v>983</v>
      </c>
      <c r="I142" s="6" t="s">
        <v>856</v>
      </c>
      <c r="J142" s="29"/>
    </row>
    <row r="143" spans="1:10" s="1" customFormat="1" ht="27" customHeight="1">
      <c r="A143" s="12">
        <v>9</v>
      </c>
      <c r="B143" s="6" t="s">
        <v>984</v>
      </c>
      <c r="C143" s="6" t="s">
        <v>949</v>
      </c>
      <c r="D143" s="6" t="s">
        <v>985</v>
      </c>
      <c r="E143" s="6" t="s">
        <v>655</v>
      </c>
      <c r="F143" s="6">
        <v>1.85</v>
      </c>
      <c r="G143" s="6" t="s">
        <v>986</v>
      </c>
      <c r="H143" s="6" t="s">
        <v>987</v>
      </c>
      <c r="I143" s="6" t="s">
        <v>856</v>
      </c>
      <c r="J143" s="29"/>
    </row>
    <row r="144" spans="1:10" s="1" customFormat="1" ht="27" customHeight="1">
      <c r="A144" s="12">
        <v>10</v>
      </c>
      <c r="B144" s="6" t="s">
        <v>988</v>
      </c>
      <c r="C144" s="9" t="s">
        <v>56</v>
      </c>
      <c r="D144" s="6" t="s">
        <v>989</v>
      </c>
      <c r="E144" s="6" t="s">
        <v>661</v>
      </c>
      <c r="F144" s="6">
        <v>0.5</v>
      </c>
      <c r="G144" s="6" t="s">
        <v>990</v>
      </c>
      <c r="H144" s="6" t="s">
        <v>991</v>
      </c>
      <c r="I144" s="6" t="s">
        <v>856</v>
      </c>
      <c r="J144" s="29"/>
    </row>
    <row r="145" spans="1:10" s="1" customFormat="1" ht="27" customHeight="1">
      <c r="A145" s="12">
        <v>11</v>
      </c>
      <c r="B145" s="6" t="s">
        <v>992</v>
      </c>
      <c r="C145" s="6" t="s">
        <v>56</v>
      </c>
      <c r="D145" s="6" t="s">
        <v>993</v>
      </c>
      <c r="E145" s="6" t="s">
        <v>668</v>
      </c>
      <c r="F145" s="6">
        <v>1</v>
      </c>
      <c r="G145" s="6" t="s">
        <v>994</v>
      </c>
      <c r="H145" s="6" t="s">
        <v>995</v>
      </c>
      <c r="I145" s="6" t="s">
        <v>856</v>
      </c>
      <c r="J145" s="29"/>
    </row>
    <row r="146" spans="1:10" s="1" customFormat="1" ht="27" customHeight="1">
      <c r="A146" s="12">
        <v>12</v>
      </c>
      <c r="B146" s="6" t="s">
        <v>996</v>
      </c>
      <c r="C146" s="9" t="s">
        <v>56</v>
      </c>
      <c r="D146" s="6" t="s">
        <v>997</v>
      </c>
      <c r="E146" s="6" t="s">
        <v>998</v>
      </c>
      <c r="F146" s="6">
        <v>0.8</v>
      </c>
      <c r="G146" s="6" t="s">
        <v>999</v>
      </c>
      <c r="H146" s="6" t="s">
        <v>1000</v>
      </c>
      <c r="I146" s="6" t="s">
        <v>856</v>
      </c>
      <c r="J146" s="29"/>
    </row>
    <row r="147" spans="1:10" s="1" customFormat="1" ht="27" customHeight="1">
      <c r="A147" s="18"/>
      <c r="B147" s="18" t="s">
        <v>33</v>
      </c>
      <c r="C147" s="9"/>
      <c r="D147" s="10">
        <v>7</v>
      </c>
      <c r="E147" s="6"/>
      <c r="F147" s="10">
        <f>SUM(F148:F148)</f>
        <v>3.15</v>
      </c>
      <c r="G147" s="10"/>
      <c r="H147" s="6"/>
      <c r="I147" s="6"/>
      <c r="J147" s="29"/>
    </row>
    <row r="148" spans="1:10" s="1" customFormat="1" ht="36" customHeight="1">
      <c r="A148" s="12">
        <v>13</v>
      </c>
      <c r="B148" s="6" t="s">
        <v>1001</v>
      </c>
      <c r="C148" s="6" t="s">
        <v>56</v>
      </c>
      <c r="D148" s="6" t="s">
        <v>1002</v>
      </c>
      <c r="E148" s="6" t="s">
        <v>423</v>
      </c>
      <c r="F148" s="6">
        <v>3.15</v>
      </c>
      <c r="G148" s="6" t="s">
        <v>1003</v>
      </c>
      <c r="H148" s="6" t="s">
        <v>1004</v>
      </c>
      <c r="I148" s="6" t="s">
        <v>856</v>
      </c>
      <c r="J148" s="29"/>
    </row>
    <row r="149" spans="1:10" s="1" customFormat="1" ht="27" customHeight="1">
      <c r="A149" s="18"/>
      <c r="B149" s="18" t="s">
        <v>34</v>
      </c>
      <c r="C149" s="9"/>
      <c r="D149" s="10">
        <v>57</v>
      </c>
      <c r="E149" s="6"/>
      <c r="F149" s="10">
        <v>23.91</v>
      </c>
      <c r="G149" s="10"/>
      <c r="H149" s="6"/>
      <c r="I149" s="6"/>
      <c r="J149" s="29"/>
    </row>
    <row r="150" spans="1:10" s="1" customFormat="1" ht="27" customHeight="1">
      <c r="A150" s="12">
        <v>14</v>
      </c>
      <c r="B150" s="6" t="s">
        <v>1005</v>
      </c>
      <c r="C150" s="9" t="s">
        <v>56</v>
      </c>
      <c r="D150" s="6" t="s">
        <v>1006</v>
      </c>
      <c r="E150" s="6" t="s">
        <v>714</v>
      </c>
      <c r="F150" s="6">
        <v>12.9</v>
      </c>
      <c r="G150" s="6" t="s">
        <v>1007</v>
      </c>
      <c r="H150" s="6" t="s">
        <v>1008</v>
      </c>
      <c r="I150" s="6" t="s">
        <v>856</v>
      </c>
      <c r="J150" s="29"/>
    </row>
    <row r="151" spans="1:10" s="1" customFormat="1" ht="27" customHeight="1">
      <c r="A151" s="12">
        <v>15</v>
      </c>
      <c r="B151" s="6" t="s">
        <v>1009</v>
      </c>
      <c r="C151" s="9" t="s">
        <v>56</v>
      </c>
      <c r="D151" s="6" t="s">
        <v>1010</v>
      </c>
      <c r="E151" s="6" t="s">
        <v>726</v>
      </c>
      <c r="F151" s="6">
        <v>1.26</v>
      </c>
      <c r="G151" s="6" t="s">
        <v>1011</v>
      </c>
      <c r="H151" s="6" t="s">
        <v>1012</v>
      </c>
      <c r="I151" s="6" t="s">
        <v>856</v>
      </c>
      <c r="J151" s="29"/>
    </row>
    <row r="152" spans="1:10" s="1" customFormat="1" ht="27" customHeight="1">
      <c r="A152" s="12">
        <v>16</v>
      </c>
      <c r="B152" s="6" t="s">
        <v>1013</v>
      </c>
      <c r="C152" s="9" t="s">
        <v>56</v>
      </c>
      <c r="D152" s="6" t="s">
        <v>1014</v>
      </c>
      <c r="E152" s="6" t="s">
        <v>1015</v>
      </c>
      <c r="F152" s="6">
        <v>7.5</v>
      </c>
      <c r="G152" s="6" t="s">
        <v>1016</v>
      </c>
      <c r="H152" s="6" t="s">
        <v>1017</v>
      </c>
      <c r="I152" s="6" t="s">
        <v>856</v>
      </c>
      <c r="J152" s="29"/>
    </row>
    <row r="153" spans="1:10" s="1" customFormat="1" ht="27" customHeight="1">
      <c r="A153" s="12">
        <v>17</v>
      </c>
      <c r="B153" s="6" t="s">
        <v>1018</v>
      </c>
      <c r="C153" s="9" t="s">
        <v>56</v>
      </c>
      <c r="D153" s="6" t="s">
        <v>1019</v>
      </c>
      <c r="E153" s="6" t="s">
        <v>1020</v>
      </c>
      <c r="F153" s="6">
        <v>2.25</v>
      </c>
      <c r="G153" s="6" t="s">
        <v>1021</v>
      </c>
      <c r="H153" s="6" t="s">
        <v>599</v>
      </c>
      <c r="I153" s="6" t="s">
        <v>856</v>
      </c>
      <c r="J153" s="29"/>
    </row>
    <row r="154" spans="1:10" s="1" customFormat="1" ht="27" customHeight="1">
      <c r="A154" s="18"/>
      <c r="B154" s="18" t="s">
        <v>36</v>
      </c>
      <c r="C154" s="6"/>
      <c r="D154" s="10">
        <v>158</v>
      </c>
      <c r="E154" s="6"/>
      <c r="F154" s="10">
        <v>23.6</v>
      </c>
      <c r="G154" s="10"/>
      <c r="H154" s="6"/>
      <c r="I154" s="6"/>
      <c r="J154" s="29"/>
    </row>
    <row r="155" spans="1:10" s="1" customFormat="1" ht="27" customHeight="1">
      <c r="A155" s="12">
        <v>18</v>
      </c>
      <c r="B155" s="6" t="s">
        <v>1022</v>
      </c>
      <c r="C155" s="9" t="s">
        <v>56</v>
      </c>
      <c r="D155" s="6" t="s">
        <v>1023</v>
      </c>
      <c r="E155" s="6" t="s">
        <v>757</v>
      </c>
      <c r="F155" s="6">
        <v>5.3</v>
      </c>
      <c r="G155" s="6" t="s">
        <v>1024</v>
      </c>
      <c r="H155" s="6" t="s">
        <v>1025</v>
      </c>
      <c r="I155" s="6" t="s">
        <v>856</v>
      </c>
      <c r="J155" s="29"/>
    </row>
    <row r="156" spans="1:10" s="1" customFormat="1" ht="27" customHeight="1">
      <c r="A156" s="12">
        <v>19</v>
      </c>
      <c r="B156" s="6" t="s">
        <v>1026</v>
      </c>
      <c r="C156" s="9" t="s">
        <v>56</v>
      </c>
      <c r="D156" s="6" t="s">
        <v>1027</v>
      </c>
      <c r="E156" s="6" t="s">
        <v>761</v>
      </c>
      <c r="F156" s="6">
        <v>1.5</v>
      </c>
      <c r="G156" s="6" t="s">
        <v>1028</v>
      </c>
      <c r="H156" s="6" t="s">
        <v>1029</v>
      </c>
      <c r="I156" s="6" t="s">
        <v>856</v>
      </c>
      <c r="J156" s="29"/>
    </row>
    <row r="157" spans="1:10" s="1" customFormat="1" ht="27" customHeight="1">
      <c r="A157" s="12">
        <v>20</v>
      </c>
      <c r="B157" s="6" t="s">
        <v>1030</v>
      </c>
      <c r="C157" s="9" t="s">
        <v>56</v>
      </c>
      <c r="D157" s="21" t="s">
        <v>1031</v>
      </c>
      <c r="E157" s="6" t="s">
        <v>1032</v>
      </c>
      <c r="F157" s="6">
        <v>1.8</v>
      </c>
      <c r="G157" s="6" t="s">
        <v>1033</v>
      </c>
      <c r="H157" s="6" t="s">
        <v>134</v>
      </c>
      <c r="I157" s="6" t="s">
        <v>856</v>
      </c>
      <c r="J157" s="29"/>
    </row>
    <row r="158" spans="1:10" s="1" customFormat="1" ht="27" customHeight="1">
      <c r="A158" s="5" t="s">
        <v>1034</v>
      </c>
      <c r="B158" s="6" t="s">
        <v>1035</v>
      </c>
      <c r="C158" s="9" t="s">
        <v>56</v>
      </c>
      <c r="D158" s="6" t="s">
        <v>1036</v>
      </c>
      <c r="E158" s="6" t="s">
        <v>771</v>
      </c>
      <c r="F158" s="6">
        <v>15</v>
      </c>
      <c r="G158" s="6" t="s">
        <v>1037</v>
      </c>
      <c r="H158" s="6" t="s">
        <v>1038</v>
      </c>
      <c r="I158" s="6" t="s">
        <v>856</v>
      </c>
      <c r="J158" s="29"/>
    </row>
    <row r="159" spans="1:10" s="1" customFormat="1" ht="27" customHeight="1">
      <c r="A159" s="18"/>
      <c r="B159" s="18" t="s">
        <v>37</v>
      </c>
      <c r="C159" s="9"/>
      <c r="D159" s="28">
        <v>172</v>
      </c>
      <c r="E159" s="6"/>
      <c r="F159" s="10">
        <f>SUM(F160:F167)</f>
        <v>13.600000000000001</v>
      </c>
      <c r="G159" s="10"/>
      <c r="H159" s="6"/>
      <c r="I159" s="20"/>
      <c r="J159" s="29"/>
    </row>
    <row r="160" spans="1:10" s="1" customFormat="1" ht="27" customHeight="1">
      <c r="A160" s="12">
        <v>22</v>
      </c>
      <c r="B160" s="6" t="s">
        <v>1039</v>
      </c>
      <c r="C160" s="9" t="s">
        <v>56</v>
      </c>
      <c r="D160" s="6" t="s">
        <v>1040</v>
      </c>
      <c r="E160" s="6" t="s">
        <v>1041</v>
      </c>
      <c r="F160" s="6">
        <v>1.65</v>
      </c>
      <c r="G160" s="6" t="s">
        <v>1042</v>
      </c>
      <c r="H160" s="6" t="s">
        <v>1043</v>
      </c>
      <c r="I160" s="6" t="s">
        <v>856</v>
      </c>
      <c r="J160" s="29"/>
    </row>
    <row r="161" spans="1:10" s="1" customFormat="1" ht="27" customHeight="1">
      <c r="A161" s="12">
        <v>23</v>
      </c>
      <c r="B161" s="6" t="s">
        <v>1044</v>
      </c>
      <c r="C161" s="9" t="s">
        <v>56</v>
      </c>
      <c r="D161" s="6" t="s">
        <v>1045</v>
      </c>
      <c r="E161" s="6" t="s">
        <v>372</v>
      </c>
      <c r="F161" s="6">
        <v>0.45</v>
      </c>
      <c r="G161" s="6" t="s">
        <v>1046</v>
      </c>
      <c r="H161" s="6" t="s">
        <v>1047</v>
      </c>
      <c r="I161" s="6" t="s">
        <v>856</v>
      </c>
      <c r="J161" s="29"/>
    </row>
    <row r="162" spans="1:10" s="1" customFormat="1" ht="27" customHeight="1">
      <c r="A162" s="12">
        <v>24</v>
      </c>
      <c r="B162" s="6" t="s">
        <v>1048</v>
      </c>
      <c r="C162" s="9" t="s">
        <v>56</v>
      </c>
      <c r="D162" s="6" t="s">
        <v>1049</v>
      </c>
      <c r="E162" s="6" t="s">
        <v>788</v>
      </c>
      <c r="F162" s="6">
        <v>1</v>
      </c>
      <c r="G162" s="6" t="s">
        <v>1050</v>
      </c>
      <c r="H162" s="6" t="s">
        <v>1051</v>
      </c>
      <c r="I162" s="6" t="s">
        <v>856</v>
      </c>
      <c r="J162" s="29"/>
    </row>
    <row r="163" spans="1:10" s="1" customFormat="1" ht="27" customHeight="1">
      <c r="A163" s="12">
        <v>25</v>
      </c>
      <c r="B163" s="6" t="s">
        <v>1052</v>
      </c>
      <c r="C163" s="9" t="s">
        <v>56</v>
      </c>
      <c r="D163" s="6" t="s">
        <v>1053</v>
      </c>
      <c r="E163" s="6" t="s">
        <v>791</v>
      </c>
      <c r="F163" s="6">
        <v>1.35</v>
      </c>
      <c r="G163" s="6" t="s">
        <v>1054</v>
      </c>
      <c r="H163" s="6" t="s">
        <v>1055</v>
      </c>
      <c r="I163" s="6" t="s">
        <v>856</v>
      </c>
      <c r="J163" s="29"/>
    </row>
    <row r="164" spans="1:10" s="1" customFormat="1" ht="27" customHeight="1">
      <c r="A164" s="12">
        <v>26</v>
      </c>
      <c r="B164" s="6" t="s">
        <v>1056</v>
      </c>
      <c r="C164" s="9" t="s">
        <v>56</v>
      </c>
      <c r="D164" s="6" t="s">
        <v>1057</v>
      </c>
      <c r="E164" s="6" t="s">
        <v>794</v>
      </c>
      <c r="F164" s="6">
        <v>3.3</v>
      </c>
      <c r="G164" s="6" t="s">
        <v>1058</v>
      </c>
      <c r="H164" s="6" t="s">
        <v>1059</v>
      </c>
      <c r="I164" s="6" t="s">
        <v>856</v>
      </c>
      <c r="J164" s="29"/>
    </row>
    <row r="165" spans="1:10" s="1" customFormat="1" ht="27" customHeight="1">
      <c r="A165" s="12">
        <v>27</v>
      </c>
      <c r="B165" s="6" t="s">
        <v>1060</v>
      </c>
      <c r="C165" s="9" t="s">
        <v>56</v>
      </c>
      <c r="D165" s="6" t="s">
        <v>1061</v>
      </c>
      <c r="E165" s="6" t="s">
        <v>1062</v>
      </c>
      <c r="F165" s="6">
        <v>2.4</v>
      </c>
      <c r="G165" s="6" t="s">
        <v>1063</v>
      </c>
      <c r="H165" s="6" t="s">
        <v>1064</v>
      </c>
      <c r="I165" s="6" t="s">
        <v>856</v>
      </c>
      <c r="J165" s="29"/>
    </row>
    <row r="166" spans="1:10" s="1" customFormat="1" ht="27" customHeight="1">
      <c r="A166" s="12">
        <v>28</v>
      </c>
      <c r="B166" s="6" t="s">
        <v>1065</v>
      </c>
      <c r="C166" s="9" t="s">
        <v>56</v>
      </c>
      <c r="D166" s="6" t="s">
        <v>1040</v>
      </c>
      <c r="E166" s="6" t="s">
        <v>1066</v>
      </c>
      <c r="F166" s="6">
        <v>1.65</v>
      </c>
      <c r="G166" s="6" t="s">
        <v>1067</v>
      </c>
      <c r="H166" s="6" t="s">
        <v>1068</v>
      </c>
      <c r="I166" s="6" t="s">
        <v>856</v>
      </c>
      <c r="J166" s="29"/>
    </row>
    <row r="167" spans="1:10" s="1" customFormat="1" ht="27" customHeight="1">
      <c r="A167" s="12">
        <v>29</v>
      </c>
      <c r="B167" s="6" t="s">
        <v>1069</v>
      </c>
      <c r="C167" s="9" t="s">
        <v>56</v>
      </c>
      <c r="D167" s="6" t="s">
        <v>1070</v>
      </c>
      <c r="E167" s="6" t="s">
        <v>807</v>
      </c>
      <c r="F167" s="6">
        <v>1.8</v>
      </c>
      <c r="G167" s="6" t="s">
        <v>1071</v>
      </c>
      <c r="H167" s="6" t="s">
        <v>1072</v>
      </c>
      <c r="I167" s="6" t="s">
        <v>856</v>
      </c>
      <c r="J167" s="29"/>
    </row>
    <row r="168" spans="1:10" s="1" customFormat="1" ht="27" customHeight="1">
      <c r="A168" s="18"/>
      <c r="B168" s="18" t="s">
        <v>39</v>
      </c>
      <c r="C168" s="6"/>
      <c r="D168" s="10">
        <v>211</v>
      </c>
      <c r="E168" s="6"/>
      <c r="F168" s="10">
        <f>SUM(F169:F170)</f>
        <v>6.95</v>
      </c>
      <c r="G168" s="10"/>
      <c r="H168" s="6"/>
      <c r="I168" s="6"/>
      <c r="J168" s="29"/>
    </row>
    <row r="169" spans="1:10" s="1" customFormat="1" ht="27" customHeight="1">
      <c r="A169" s="12">
        <v>30</v>
      </c>
      <c r="B169" s="6" t="s">
        <v>1073</v>
      </c>
      <c r="C169" s="9" t="s">
        <v>56</v>
      </c>
      <c r="D169" s="6" t="s">
        <v>1074</v>
      </c>
      <c r="E169" s="6" t="s">
        <v>854</v>
      </c>
      <c r="F169" s="6">
        <v>3.7</v>
      </c>
      <c r="G169" s="6" t="s">
        <v>1075</v>
      </c>
      <c r="H169" s="12" t="s">
        <v>1076</v>
      </c>
      <c r="I169" s="6" t="s">
        <v>856</v>
      </c>
      <c r="J169" s="29"/>
    </row>
    <row r="170" spans="1:10" s="1" customFormat="1" ht="27" customHeight="1">
      <c r="A170" s="12">
        <v>31</v>
      </c>
      <c r="B170" s="6" t="s">
        <v>1077</v>
      </c>
      <c r="C170" s="9" t="s">
        <v>56</v>
      </c>
      <c r="D170" s="6" t="s">
        <v>1078</v>
      </c>
      <c r="E170" s="6" t="s">
        <v>1079</v>
      </c>
      <c r="F170" s="6">
        <v>3.25</v>
      </c>
      <c r="G170" s="6" t="s">
        <v>1080</v>
      </c>
      <c r="H170" s="6" t="s">
        <v>1081</v>
      </c>
      <c r="I170" s="6" t="s">
        <v>856</v>
      </c>
      <c r="J170" s="29"/>
    </row>
    <row r="171" spans="1:10" s="1" customFormat="1" ht="27" customHeight="1">
      <c r="A171" s="18"/>
      <c r="B171" s="18" t="s">
        <v>40</v>
      </c>
      <c r="C171" s="9"/>
      <c r="D171" s="10">
        <v>8</v>
      </c>
      <c r="E171" s="6"/>
      <c r="F171" s="10">
        <v>3.6</v>
      </c>
      <c r="G171" s="10"/>
      <c r="H171" s="6"/>
      <c r="I171" s="6"/>
      <c r="J171" s="29"/>
    </row>
    <row r="172" spans="1:10" s="1" customFormat="1" ht="27" customHeight="1">
      <c r="A172" s="12">
        <v>32</v>
      </c>
      <c r="B172" s="6" t="s">
        <v>1082</v>
      </c>
      <c r="C172" s="6" t="s">
        <v>949</v>
      </c>
      <c r="D172" s="6" t="s">
        <v>1083</v>
      </c>
      <c r="E172" s="6" t="s">
        <v>458</v>
      </c>
      <c r="F172" s="6">
        <v>3.6</v>
      </c>
      <c r="G172" s="6" t="s">
        <v>1084</v>
      </c>
      <c r="H172" s="6" t="s">
        <v>1085</v>
      </c>
      <c r="I172" s="6" t="s">
        <v>856</v>
      </c>
      <c r="J172" s="29"/>
    </row>
    <row r="173" spans="1:10" s="1" customFormat="1" ht="27" customHeight="1">
      <c r="A173" s="18"/>
      <c r="B173" s="18" t="s">
        <v>35</v>
      </c>
      <c r="C173" s="9"/>
      <c r="D173" s="10">
        <v>10</v>
      </c>
      <c r="E173" s="6"/>
      <c r="F173" s="10">
        <v>4.5</v>
      </c>
      <c r="G173" s="10"/>
      <c r="H173" s="6"/>
      <c r="I173" s="6"/>
      <c r="J173" s="29"/>
    </row>
    <row r="174" spans="1:10" s="1" customFormat="1" ht="27" customHeight="1">
      <c r="A174" s="5" t="s">
        <v>258</v>
      </c>
      <c r="B174" s="5" t="s">
        <v>1086</v>
      </c>
      <c r="C174" s="6" t="s">
        <v>949</v>
      </c>
      <c r="D174" s="6" t="s">
        <v>1087</v>
      </c>
      <c r="E174" s="6" t="s">
        <v>740</v>
      </c>
      <c r="F174" s="6">
        <v>2.25</v>
      </c>
      <c r="G174" s="6" t="s">
        <v>1088</v>
      </c>
      <c r="H174" s="6" t="s">
        <v>1089</v>
      </c>
      <c r="I174" s="6" t="s">
        <v>856</v>
      </c>
      <c r="J174" s="29"/>
    </row>
    <row r="175" spans="1:10" s="1" customFormat="1" ht="27" customHeight="1">
      <c r="A175" s="12">
        <v>34</v>
      </c>
      <c r="B175" s="6" t="s">
        <v>1090</v>
      </c>
      <c r="C175" s="6" t="s">
        <v>949</v>
      </c>
      <c r="D175" s="6" t="s">
        <v>1087</v>
      </c>
      <c r="E175" s="6" t="s">
        <v>745</v>
      </c>
      <c r="F175" s="6">
        <v>2.25</v>
      </c>
      <c r="G175" s="6" t="s">
        <v>1091</v>
      </c>
      <c r="H175" s="6" t="s">
        <v>1092</v>
      </c>
      <c r="I175" s="6" t="s">
        <v>856</v>
      </c>
      <c r="J175" s="29"/>
    </row>
    <row r="176" spans="1:10" s="1" customFormat="1" ht="27" customHeight="1">
      <c r="A176" s="18" t="s">
        <v>323</v>
      </c>
      <c r="B176" s="18" t="s">
        <v>1093</v>
      </c>
      <c r="C176" s="9"/>
      <c r="D176" s="10">
        <v>9</v>
      </c>
      <c r="E176" s="6"/>
      <c r="F176" s="10">
        <f>F177+F181+F183+F186+F189</f>
        <v>972</v>
      </c>
      <c r="G176" s="6"/>
      <c r="H176" s="6"/>
      <c r="I176" s="6"/>
      <c r="J176" s="6" t="s">
        <v>947</v>
      </c>
    </row>
    <row r="177" spans="1:10" s="1" customFormat="1" ht="27" customHeight="1">
      <c r="A177" s="18"/>
      <c r="B177" s="18" t="s">
        <v>32</v>
      </c>
      <c r="C177" s="9"/>
      <c r="D177" s="11">
        <v>3</v>
      </c>
      <c r="E177" s="6"/>
      <c r="F177" s="10">
        <f>SUM(F178:F180)</f>
        <v>300</v>
      </c>
      <c r="G177" s="10"/>
      <c r="H177" s="6"/>
      <c r="I177" s="6"/>
      <c r="J177" s="6"/>
    </row>
    <row r="178" spans="1:10" s="1" customFormat="1" ht="27" customHeight="1">
      <c r="A178" s="12">
        <v>1</v>
      </c>
      <c r="B178" s="6" t="s">
        <v>1094</v>
      </c>
      <c r="C178" s="9" t="s">
        <v>56</v>
      </c>
      <c r="D178" s="6" t="s">
        <v>1095</v>
      </c>
      <c r="E178" s="6" t="s">
        <v>609</v>
      </c>
      <c r="F178" s="6">
        <v>115</v>
      </c>
      <c r="G178" s="6" t="s">
        <v>1096</v>
      </c>
      <c r="H178" s="6" t="s">
        <v>1097</v>
      </c>
      <c r="I178" s="6" t="s">
        <v>710</v>
      </c>
      <c r="J178" s="6"/>
    </row>
    <row r="179" spans="1:10" s="1" customFormat="1" ht="27" customHeight="1">
      <c r="A179" s="12">
        <v>2</v>
      </c>
      <c r="B179" s="6" t="s">
        <v>1098</v>
      </c>
      <c r="C179" s="9" t="s">
        <v>56</v>
      </c>
      <c r="D179" s="6" t="s">
        <v>1099</v>
      </c>
      <c r="E179" s="6" t="s">
        <v>418</v>
      </c>
      <c r="F179" s="9">
        <v>120</v>
      </c>
      <c r="G179" s="9" t="s">
        <v>1100</v>
      </c>
      <c r="H179" s="5" t="s">
        <v>1101</v>
      </c>
      <c r="I179" s="6" t="s">
        <v>710</v>
      </c>
      <c r="J179" s="6"/>
    </row>
    <row r="180" spans="1:10" s="1" customFormat="1" ht="39" customHeight="1">
      <c r="A180" s="12">
        <v>3</v>
      </c>
      <c r="B180" s="6" t="s">
        <v>1102</v>
      </c>
      <c r="C180" s="6" t="s">
        <v>56</v>
      </c>
      <c r="D180" s="6" t="s">
        <v>1103</v>
      </c>
      <c r="E180" s="6" t="s">
        <v>655</v>
      </c>
      <c r="F180" s="6">
        <v>65</v>
      </c>
      <c r="G180" s="6" t="s">
        <v>752</v>
      </c>
      <c r="H180" s="6" t="s">
        <v>611</v>
      </c>
      <c r="I180" s="6" t="s">
        <v>710</v>
      </c>
      <c r="J180" s="6"/>
    </row>
    <row r="181" spans="1:10" s="1" customFormat="1" ht="27" customHeight="1">
      <c r="A181" s="18"/>
      <c r="B181" s="18" t="s">
        <v>33</v>
      </c>
      <c r="C181" s="9"/>
      <c r="D181" s="10">
        <v>1</v>
      </c>
      <c r="E181" s="6"/>
      <c r="F181" s="10">
        <f>F182</f>
        <v>237</v>
      </c>
      <c r="G181" s="10"/>
      <c r="H181" s="6"/>
      <c r="I181" s="6"/>
      <c r="J181" s="6"/>
    </row>
    <row r="182" spans="1:10" s="1" customFormat="1" ht="27" customHeight="1">
      <c r="A182" s="5" t="s">
        <v>69</v>
      </c>
      <c r="B182" s="6" t="s">
        <v>1104</v>
      </c>
      <c r="C182" s="6" t="s">
        <v>56</v>
      </c>
      <c r="D182" s="6" t="s">
        <v>1105</v>
      </c>
      <c r="E182" s="6" t="s">
        <v>428</v>
      </c>
      <c r="F182" s="6">
        <v>237</v>
      </c>
      <c r="G182" s="6" t="s">
        <v>1106</v>
      </c>
      <c r="H182" s="6" t="s">
        <v>1107</v>
      </c>
      <c r="I182" s="6" t="s">
        <v>710</v>
      </c>
      <c r="J182" s="6"/>
    </row>
    <row r="183" spans="1:10" s="1" customFormat="1" ht="27" customHeight="1">
      <c r="A183" s="18"/>
      <c r="B183" s="18" t="s">
        <v>34</v>
      </c>
      <c r="C183" s="9"/>
      <c r="D183" s="10">
        <v>2</v>
      </c>
      <c r="E183" s="6"/>
      <c r="F183" s="10">
        <f>SUM(F184:F185)</f>
        <v>170</v>
      </c>
      <c r="G183" s="10"/>
      <c r="H183" s="6"/>
      <c r="I183" s="20"/>
      <c r="J183" s="6"/>
    </row>
    <row r="184" spans="1:10" s="1" customFormat="1" ht="39" customHeight="1">
      <c r="A184" s="12">
        <v>5</v>
      </c>
      <c r="B184" s="6" t="s">
        <v>1108</v>
      </c>
      <c r="C184" s="9" t="s">
        <v>56</v>
      </c>
      <c r="D184" s="6" t="s">
        <v>1109</v>
      </c>
      <c r="E184" s="6" t="s">
        <v>720</v>
      </c>
      <c r="F184" s="6">
        <v>90</v>
      </c>
      <c r="G184" s="6" t="s">
        <v>1110</v>
      </c>
      <c r="H184" s="6" t="s">
        <v>1111</v>
      </c>
      <c r="I184" s="6" t="s">
        <v>710</v>
      </c>
      <c r="J184" s="6" t="s">
        <v>1112</v>
      </c>
    </row>
    <row r="185" spans="1:10" s="1" customFormat="1" ht="27" customHeight="1">
      <c r="A185" s="12">
        <v>6</v>
      </c>
      <c r="B185" s="6" t="s">
        <v>1113</v>
      </c>
      <c r="C185" s="9" t="s">
        <v>56</v>
      </c>
      <c r="D185" s="6" t="s">
        <v>1114</v>
      </c>
      <c r="E185" s="6" t="s">
        <v>1015</v>
      </c>
      <c r="F185" s="6">
        <v>80</v>
      </c>
      <c r="G185" s="6" t="s">
        <v>1115</v>
      </c>
      <c r="H185" s="6" t="s">
        <v>1116</v>
      </c>
      <c r="I185" s="6" t="s">
        <v>710</v>
      </c>
      <c r="J185" s="6"/>
    </row>
    <row r="186" spans="1:10" s="1" customFormat="1" ht="27" customHeight="1">
      <c r="A186" s="12"/>
      <c r="B186" s="18" t="s">
        <v>35</v>
      </c>
      <c r="C186" s="9"/>
      <c r="D186" s="10">
        <v>2</v>
      </c>
      <c r="E186" s="6"/>
      <c r="F186" s="10">
        <f>SUM(F187:F188)</f>
        <v>170</v>
      </c>
      <c r="G186" s="6"/>
      <c r="H186" s="6"/>
      <c r="I186" s="6"/>
      <c r="J186" s="6"/>
    </row>
    <row r="187" spans="1:10" s="1" customFormat="1" ht="39" customHeight="1">
      <c r="A187" s="12">
        <v>7</v>
      </c>
      <c r="B187" s="6" t="s">
        <v>1117</v>
      </c>
      <c r="C187" s="9" t="s">
        <v>56</v>
      </c>
      <c r="D187" s="6" t="s">
        <v>1118</v>
      </c>
      <c r="E187" s="6" t="s">
        <v>1119</v>
      </c>
      <c r="F187" s="6">
        <v>20</v>
      </c>
      <c r="G187" s="6" t="s">
        <v>337</v>
      </c>
      <c r="H187" s="6" t="s">
        <v>338</v>
      </c>
      <c r="I187" s="6" t="s">
        <v>731</v>
      </c>
      <c r="J187" s="6" t="s">
        <v>1120</v>
      </c>
    </row>
    <row r="188" spans="1:10" s="1" customFormat="1" ht="27" customHeight="1">
      <c r="A188" s="12">
        <v>8</v>
      </c>
      <c r="B188" s="6" t="s">
        <v>1121</v>
      </c>
      <c r="C188" s="9" t="s">
        <v>56</v>
      </c>
      <c r="D188" s="6" t="s">
        <v>1122</v>
      </c>
      <c r="E188" s="6" t="s">
        <v>372</v>
      </c>
      <c r="F188" s="6">
        <v>150</v>
      </c>
      <c r="G188" s="6" t="s">
        <v>1123</v>
      </c>
      <c r="H188" s="6" t="s">
        <v>1124</v>
      </c>
      <c r="I188" s="6" t="s">
        <v>710</v>
      </c>
      <c r="J188" s="6"/>
    </row>
    <row r="189" spans="1:10" s="1" customFormat="1" ht="27" customHeight="1">
      <c r="A189" s="12"/>
      <c r="B189" s="18" t="s">
        <v>41</v>
      </c>
      <c r="C189" s="9"/>
      <c r="D189" s="10">
        <v>1</v>
      </c>
      <c r="E189" s="6"/>
      <c r="F189" s="10">
        <v>95</v>
      </c>
      <c r="G189" s="6"/>
      <c r="H189" s="6"/>
      <c r="I189" s="6"/>
      <c r="J189" s="6"/>
    </row>
    <row r="190" spans="1:10" s="1" customFormat="1" ht="33" customHeight="1">
      <c r="A190" s="12">
        <v>9</v>
      </c>
      <c r="B190" s="6" t="s">
        <v>1125</v>
      </c>
      <c r="C190" s="9" t="s">
        <v>56</v>
      </c>
      <c r="D190" s="6" t="s">
        <v>1109</v>
      </c>
      <c r="E190" s="6" t="s">
        <v>904</v>
      </c>
      <c r="F190" s="6">
        <v>95</v>
      </c>
      <c r="G190" s="6" t="s">
        <v>1126</v>
      </c>
      <c r="H190" s="6" t="s">
        <v>1127</v>
      </c>
      <c r="I190" s="6" t="s">
        <v>710</v>
      </c>
      <c r="J190" s="6" t="s">
        <v>1128</v>
      </c>
    </row>
    <row r="191" spans="1:10" s="1" customFormat="1" ht="27" customHeight="1">
      <c r="A191" s="8" t="s">
        <v>339</v>
      </c>
      <c r="B191" s="8" t="s">
        <v>21</v>
      </c>
      <c r="C191" s="6"/>
      <c r="D191" s="6"/>
      <c r="E191" s="6"/>
      <c r="F191" s="10">
        <f>F192+F195+F199+F201+F203+F216+F219</f>
        <v>165</v>
      </c>
      <c r="G191" s="6"/>
      <c r="H191" s="6"/>
      <c r="I191" s="6"/>
      <c r="J191" s="6"/>
    </row>
    <row r="192" spans="1:10" s="1" customFormat="1" ht="27" customHeight="1">
      <c r="A192" s="8"/>
      <c r="B192" s="8" t="s">
        <v>32</v>
      </c>
      <c r="C192" s="9"/>
      <c r="D192" s="9"/>
      <c r="E192" s="6"/>
      <c r="F192" s="10">
        <f>SUM(F193:F194)</f>
        <v>13</v>
      </c>
      <c r="G192" s="10"/>
      <c r="H192" s="6"/>
      <c r="I192" s="6"/>
      <c r="J192" s="6"/>
    </row>
    <row r="193" spans="1:10" s="1" customFormat="1" ht="27" customHeight="1">
      <c r="A193" s="14">
        <v>1</v>
      </c>
      <c r="B193" s="6" t="s">
        <v>1129</v>
      </c>
      <c r="C193" s="9" t="s">
        <v>56</v>
      </c>
      <c r="D193" s="6" t="s">
        <v>1130</v>
      </c>
      <c r="E193" s="9" t="s">
        <v>1131</v>
      </c>
      <c r="F193" s="9">
        <v>3</v>
      </c>
      <c r="G193" s="9" t="s">
        <v>1132</v>
      </c>
      <c r="H193" s="6" t="s">
        <v>1133</v>
      </c>
      <c r="I193" s="6" t="s">
        <v>595</v>
      </c>
      <c r="J193" s="6"/>
    </row>
    <row r="194" spans="1:10" s="1" customFormat="1" ht="27" customHeight="1">
      <c r="A194" s="14">
        <v>2</v>
      </c>
      <c r="B194" s="6" t="s">
        <v>1134</v>
      </c>
      <c r="C194" s="9" t="s">
        <v>1135</v>
      </c>
      <c r="D194" s="6" t="s">
        <v>1136</v>
      </c>
      <c r="E194" s="6" t="s">
        <v>609</v>
      </c>
      <c r="F194" s="6">
        <v>10</v>
      </c>
      <c r="G194" s="6" t="s">
        <v>1137</v>
      </c>
      <c r="H194" s="6" t="s">
        <v>1138</v>
      </c>
      <c r="I194" s="6" t="s">
        <v>595</v>
      </c>
      <c r="J194" s="6"/>
    </row>
    <row r="195" spans="1:10" s="1" customFormat="1" ht="27" customHeight="1">
      <c r="A195" s="18"/>
      <c r="B195" s="18" t="s">
        <v>35</v>
      </c>
      <c r="C195" s="9"/>
      <c r="D195" s="6"/>
      <c r="E195" s="6"/>
      <c r="F195" s="10">
        <f>SUM(F196:F198)</f>
        <v>46</v>
      </c>
      <c r="G195" s="10"/>
      <c r="H195" s="6"/>
      <c r="I195" s="6"/>
      <c r="J195" s="6"/>
    </row>
    <row r="196" spans="1:10" s="1" customFormat="1" ht="27" customHeight="1">
      <c r="A196" s="5" t="s">
        <v>334</v>
      </c>
      <c r="B196" s="6" t="s">
        <v>1139</v>
      </c>
      <c r="C196" s="9" t="s">
        <v>56</v>
      </c>
      <c r="D196" s="6" t="s">
        <v>1140</v>
      </c>
      <c r="E196" s="6" t="s">
        <v>1141</v>
      </c>
      <c r="F196" s="6">
        <v>20</v>
      </c>
      <c r="G196" s="6" t="s">
        <v>337</v>
      </c>
      <c r="H196" s="6" t="s">
        <v>338</v>
      </c>
      <c r="I196" s="6" t="s">
        <v>731</v>
      </c>
      <c r="J196" s="29"/>
    </row>
    <row r="197" spans="1:10" s="1" customFormat="1" ht="27" customHeight="1">
      <c r="A197" s="12">
        <v>4</v>
      </c>
      <c r="B197" s="6" t="s">
        <v>1142</v>
      </c>
      <c r="C197" s="9" t="s">
        <v>56</v>
      </c>
      <c r="D197" s="6" t="s">
        <v>1143</v>
      </c>
      <c r="E197" s="6" t="s">
        <v>1144</v>
      </c>
      <c r="F197" s="6">
        <v>8</v>
      </c>
      <c r="G197" s="6" t="s">
        <v>1145</v>
      </c>
      <c r="H197" s="6" t="s">
        <v>1146</v>
      </c>
      <c r="I197" s="6" t="s">
        <v>731</v>
      </c>
      <c r="J197" s="6"/>
    </row>
    <row r="198" spans="1:10" s="1" customFormat="1" ht="27" customHeight="1">
      <c r="A198" s="12">
        <v>5</v>
      </c>
      <c r="B198" s="6" t="s">
        <v>1147</v>
      </c>
      <c r="C198" s="9" t="s">
        <v>56</v>
      </c>
      <c r="D198" s="6" t="s">
        <v>1148</v>
      </c>
      <c r="E198" s="6" t="s">
        <v>1149</v>
      </c>
      <c r="F198" s="6">
        <v>18</v>
      </c>
      <c r="G198" s="6" t="s">
        <v>1150</v>
      </c>
      <c r="H198" s="6" t="s">
        <v>1151</v>
      </c>
      <c r="I198" s="6" t="s">
        <v>731</v>
      </c>
      <c r="J198" s="6"/>
    </row>
    <row r="199" spans="1:10" s="1" customFormat="1" ht="27" customHeight="1">
      <c r="A199" s="8"/>
      <c r="B199" s="8" t="s">
        <v>36</v>
      </c>
      <c r="C199" s="9"/>
      <c r="D199" s="6"/>
      <c r="E199" s="6"/>
      <c r="F199" s="10">
        <f>F200</f>
        <v>10</v>
      </c>
      <c r="G199" s="10"/>
      <c r="H199" s="6"/>
      <c r="I199" s="6"/>
      <c r="J199" s="6"/>
    </row>
    <row r="200" spans="1:10" s="1" customFormat="1" ht="27.75" customHeight="1">
      <c r="A200" s="25" t="s">
        <v>130</v>
      </c>
      <c r="B200" s="6" t="s">
        <v>1152</v>
      </c>
      <c r="C200" s="9" t="s">
        <v>56</v>
      </c>
      <c r="D200" s="6" t="s">
        <v>1153</v>
      </c>
      <c r="E200" s="6" t="s">
        <v>1154</v>
      </c>
      <c r="F200" s="6">
        <v>10</v>
      </c>
      <c r="G200" s="6" t="s">
        <v>1155</v>
      </c>
      <c r="H200" s="6" t="s">
        <v>1156</v>
      </c>
      <c r="I200" s="6" t="s">
        <v>731</v>
      </c>
      <c r="J200" s="6"/>
    </row>
    <row r="201" spans="1:10" s="1" customFormat="1" ht="27" customHeight="1">
      <c r="A201" s="8"/>
      <c r="B201" s="8" t="s">
        <v>38</v>
      </c>
      <c r="C201" s="6"/>
      <c r="D201" s="6"/>
      <c r="E201" s="6"/>
      <c r="F201" s="10">
        <f>SUM(F202:F202)</f>
        <v>10</v>
      </c>
      <c r="G201" s="10"/>
      <c r="H201" s="6"/>
      <c r="I201" s="16"/>
      <c r="J201" s="6"/>
    </row>
    <row r="202" spans="1:10" s="1" customFormat="1" ht="27" customHeight="1">
      <c r="A202" s="14">
        <v>7</v>
      </c>
      <c r="B202" s="16" t="s">
        <v>1157</v>
      </c>
      <c r="C202" s="6" t="s">
        <v>56</v>
      </c>
      <c r="D202" s="16" t="s">
        <v>1158</v>
      </c>
      <c r="E202" s="16" t="s">
        <v>813</v>
      </c>
      <c r="F202" s="16">
        <v>10</v>
      </c>
      <c r="G202" s="16" t="s">
        <v>1159</v>
      </c>
      <c r="H202" s="16" t="s">
        <v>568</v>
      </c>
      <c r="I202" s="16" t="s">
        <v>1160</v>
      </c>
      <c r="J202" s="6"/>
    </row>
    <row r="203" spans="1:10" s="1" customFormat="1" ht="27" customHeight="1">
      <c r="A203" s="8"/>
      <c r="B203" s="8" t="s">
        <v>39</v>
      </c>
      <c r="C203" s="6"/>
      <c r="D203" s="6"/>
      <c r="E203" s="6"/>
      <c r="F203" s="10">
        <f>SUM(F204:F215)</f>
        <v>36</v>
      </c>
      <c r="G203" s="10"/>
      <c r="H203" s="6"/>
      <c r="I203" s="6"/>
      <c r="J203" s="6"/>
    </row>
    <row r="204" spans="1:10" s="1" customFormat="1" ht="27" customHeight="1">
      <c r="A204" s="14">
        <v>8</v>
      </c>
      <c r="B204" s="6" t="s">
        <v>1161</v>
      </c>
      <c r="C204" s="9" t="s">
        <v>56</v>
      </c>
      <c r="D204" s="6" t="s">
        <v>1162</v>
      </c>
      <c r="E204" s="16" t="s">
        <v>854</v>
      </c>
      <c r="F204" s="16">
        <v>3</v>
      </c>
      <c r="G204" s="16" t="s">
        <v>1075</v>
      </c>
      <c r="H204" s="16" t="s">
        <v>1076</v>
      </c>
      <c r="I204" s="16" t="s">
        <v>1160</v>
      </c>
      <c r="J204" s="6"/>
    </row>
    <row r="205" spans="1:10" s="1" customFormat="1" ht="27" customHeight="1">
      <c r="A205" s="14">
        <v>9</v>
      </c>
      <c r="B205" s="6" t="s">
        <v>1163</v>
      </c>
      <c r="C205" s="9" t="s">
        <v>56</v>
      </c>
      <c r="D205" s="6" t="s">
        <v>1162</v>
      </c>
      <c r="E205" s="16" t="s">
        <v>1079</v>
      </c>
      <c r="F205" s="16">
        <v>3</v>
      </c>
      <c r="G205" s="16" t="s">
        <v>1080</v>
      </c>
      <c r="H205" s="16" t="s">
        <v>1081</v>
      </c>
      <c r="I205" s="16" t="s">
        <v>1160</v>
      </c>
      <c r="J205" s="6"/>
    </row>
    <row r="206" spans="1:10" s="1" customFormat="1" ht="27" customHeight="1">
      <c r="A206" s="14">
        <v>10</v>
      </c>
      <c r="B206" s="6" t="s">
        <v>1164</v>
      </c>
      <c r="C206" s="9" t="s">
        <v>56</v>
      </c>
      <c r="D206" s="6" t="s">
        <v>1162</v>
      </c>
      <c r="E206" s="16" t="s">
        <v>865</v>
      </c>
      <c r="F206" s="16">
        <v>3</v>
      </c>
      <c r="G206" s="16" t="s">
        <v>1165</v>
      </c>
      <c r="H206" s="16" t="s">
        <v>1166</v>
      </c>
      <c r="I206" s="16" t="s">
        <v>1160</v>
      </c>
      <c r="J206" s="6"/>
    </row>
    <row r="207" spans="1:10" s="1" customFormat="1" ht="27" customHeight="1">
      <c r="A207" s="14">
        <v>11</v>
      </c>
      <c r="B207" s="6" t="s">
        <v>1167</v>
      </c>
      <c r="C207" s="9" t="s">
        <v>56</v>
      </c>
      <c r="D207" s="6" t="s">
        <v>1162</v>
      </c>
      <c r="E207" s="16" t="s">
        <v>876</v>
      </c>
      <c r="F207" s="16">
        <v>3</v>
      </c>
      <c r="G207" s="16" t="s">
        <v>1168</v>
      </c>
      <c r="H207" s="16" t="s">
        <v>1169</v>
      </c>
      <c r="I207" s="16" t="s">
        <v>1160</v>
      </c>
      <c r="J207" s="6"/>
    </row>
    <row r="208" spans="1:10" s="1" customFormat="1" ht="27" customHeight="1">
      <c r="A208" s="14">
        <v>12</v>
      </c>
      <c r="B208" s="6" t="s">
        <v>1170</v>
      </c>
      <c r="C208" s="9" t="s">
        <v>56</v>
      </c>
      <c r="D208" s="6" t="s">
        <v>1162</v>
      </c>
      <c r="E208" s="16" t="s">
        <v>102</v>
      </c>
      <c r="F208" s="16">
        <v>3</v>
      </c>
      <c r="G208" s="16" t="s">
        <v>1171</v>
      </c>
      <c r="H208" s="16" t="s">
        <v>1172</v>
      </c>
      <c r="I208" s="16" t="s">
        <v>1160</v>
      </c>
      <c r="J208" s="6"/>
    </row>
    <row r="209" spans="1:10" s="1" customFormat="1" ht="27" customHeight="1">
      <c r="A209" s="14">
        <v>13</v>
      </c>
      <c r="B209" s="6" t="s">
        <v>1173</v>
      </c>
      <c r="C209" s="9" t="s">
        <v>56</v>
      </c>
      <c r="D209" s="6" t="s">
        <v>1162</v>
      </c>
      <c r="E209" s="16" t="s">
        <v>879</v>
      </c>
      <c r="F209" s="16">
        <v>3</v>
      </c>
      <c r="G209" s="16" t="s">
        <v>1174</v>
      </c>
      <c r="H209" s="16" t="s">
        <v>1175</v>
      </c>
      <c r="I209" s="16" t="s">
        <v>1160</v>
      </c>
      <c r="J209" s="6"/>
    </row>
    <row r="210" spans="1:10" s="1" customFormat="1" ht="27" customHeight="1">
      <c r="A210" s="14">
        <v>14</v>
      </c>
      <c r="B210" s="6" t="s">
        <v>1176</v>
      </c>
      <c r="C210" s="9" t="s">
        <v>56</v>
      </c>
      <c r="D210" s="6" t="s">
        <v>1162</v>
      </c>
      <c r="E210" s="16" t="s">
        <v>858</v>
      </c>
      <c r="F210" s="16">
        <v>3</v>
      </c>
      <c r="G210" s="16" t="s">
        <v>1177</v>
      </c>
      <c r="H210" s="16" t="s">
        <v>1178</v>
      </c>
      <c r="I210" s="16" t="s">
        <v>1160</v>
      </c>
      <c r="J210" s="6"/>
    </row>
    <row r="211" spans="1:10" s="1" customFormat="1" ht="27" customHeight="1">
      <c r="A211" s="14">
        <v>15</v>
      </c>
      <c r="B211" s="6" t="s">
        <v>1179</v>
      </c>
      <c r="C211" s="9" t="s">
        <v>56</v>
      </c>
      <c r="D211" s="6" t="s">
        <v>1162</v>
      </c>
      <c r="E211" s="16" t="s">
        <v>336</v>
      </c>
      <c r="F211" s="16">
        <v>3</v>
      </c>
      <c r="G211" s="16" t="s">
        <v>1180</v>
      </c>
      <c r="H211" s="16" t="s">
        <v>1181</v>
      </c>
      <c r="I211" s="16" t="s">
        <v>1160</v>
      </c>
      <c r="J211" s="6"/>
    </row>
    <row r="212" spans="1:10" s="1" customFormat="1" ht="27" customHeight="1">
      <c r="A212" s="14">
        <v>16</v>
      </c>
      <c r="B212" s="6" t="s">
        <v>1182</v>
      </c>
      <c r="C212" s="9" t="s">
        <v>56</v>
      </c>
      <c r="D212" s="6" t="s">
        <v>1162</v>
      </c>
      <c r="E212" s="16" t="s">
        <v>524</v>
      </c>
      <c r="F212" s="16">
        <v>3</v>
      </c>
      <c r="G212" s="16" t="s">
        <v>1183</v>
      </c>
      <c r="H212" s="16" t="s">
        <v>1184</v>
      </c>
      <c r="I212" s="16" t="s">
        <v>1160</v>
      </c>
      <c r="J212" s="6"/>
    </row>
    <row r="213" spans="1:10" s="1" customFormat="1" ht="27" customHeight="1">
      <c r="A213" s="14">
        <v>17</v>
      </c>
      <c r="B213" s="6" t="s">
        <v>1185</v>
      </c>
      <c r="C213" s="9" t="s">
        <v>56</v>
      </c>
      <c r="D213" s="6" t="s">
        <v>1162</v>
      </c>
      <c r="E213" s="16" t="s">
        <v>862</v>
      </c>
      <c r="F213" s="16">
        <v>3</v>
      </c>
      <c r="G213" s="16" t="s">
        <v>1186</v>
      </c>
      <c r="H213" s="16" t="s">
        <v>1187</v>
      </c>
      <c r="I213" s="16" t="s">
        <v>1160</v>
      </c>
      <c r="J213" s="6"/>
    </row>
    <row r="214" spans="1:10" s="1" customFormat="1" ht="27" customHeight="1">
      <c r="A214" s="14">
        <v>18</v>
      </c>
      <c r="B214" s="6" t="s">
        <v>1188</v>
      </c>
      <c r="C214" s="9" t="s">
        <v>56</v>
      </c>
      <c r="D214" s="6" t="s">
        <v>1162</v>
      </c>
      <c r="E214" s="16" t="s">
        <v>868</v>
      </c>
      <c r="F214" s="16">
        <v>3</v>
      </c>
      <c r="G214" s="16" t="s">
        <v>1189</v>
      </c>
      <c r="H214" s="16" t="s">
        <v>1190</v>
      </c>
      <c r="I214" s="16" t="s">
        <v>1160</v>
      </c>
      <c r="J214" s="6"/>
    </row>
    <row r="215" spans="1:10" s="1" customFormat="1" ht="27" customHeight="1">
      <c r="A215" s="14">
        <v>19</v>
      </c>
      <c r="B215" s="6" t="s">
        <v>1191</v>
      </c>
      <c r="C215" s="9" t="s">
        <v>56</v>
      </c>
      <c r="D215" s="6" t="s">
        <v>1162</v>
      </c>
      <c r="E215" s="16" t="s">
        <v>1192</v>
      </c>
      <c r="F215" s="16">
        <v>3</v>
      </c>
      <c r="G215" s="16" t="s">
        <v>1193</v>
      </c>
      <c r="H215" s="16" t="s">
        <v>1194</v>
      </c>
      <c r="I215" s="16" t="s">
        <v>1160</v>
      </c>
      <c r="J215" s="6"/>
    </row>
    <row r="216" spans="1:10" s="1" customFormat="1" ht="27" customHeight="1">
      <c r="A216" s="8"/>
      <c r="B216" s="8" t="s">
        <v>40</v>
      </c>
      <c r="C216" s="9"/>
      <c r="D216" s="6"/>
      <c r="E216" s="16"/>
      <c r="F216" s="19">
        <f>SUM(F217:F218)</f>
        <v>20</v>
      </c>
      <c r="G216" s="19"/>
      <c r="H216" s="16"/>
      <c r="I216" s="16"/>
      <c r="J216" s="6"/>
    </row>
    <row r="217" spans="1:10" s="1" customFormat="1" ht="39.75" customHeight="1">
      <c r="A217" s="14">
        <v>20</v>
      </c>
      <c r="B217" s="6" t="s">
        <v>1195</v>
      </c>
      <c r="C217" s="6" t="s">
        <v>56</v>
      </c>
      <c r="D217" s="6" t="s">
        <v>1196</v>
      </c>
      <c r="E217" s="6" t="s">
        <v>1197</v>
      </c>
      <c r="F217" s="6">
        <v>10</v>
      </c>
      <c r="G217" s="6" t="s">
        <v>1198</v>
      </c>
      <c r="H217" s="6" t="s">
        <v>1199</v>
      </c>
      <c r="I217" s="16" t="s">
        <v>1160</v>
      </c>
      <c r="J217" s="6"/>
    </row>
    <row r="218" spans="1:10" s="1" customFormat="1" ht="45" customHeight="1">
      <c r="A218" s="14">
        <v>21</v>
      </c>
      <c r="B218" s="6" t="s">
        <v>1200</v>
      </c>
      <c r="C218" s="6" t="s">
        <v>56</v>
      </c>
      <c r="D218" s="6" t="s">
        <v>1201</v>
      </c>
      <c r="E218" s="6" t="s">
        <v>1202</v>
      </c>
      <c r="F218" s="6">
        <v>10</v>
      </c>
      <c r="G218" s="6" t="s">
        <v>1203</v>
      </c>
      <c r="H218" s="6" t="s">
        <v>1204</v>
      </c>
      <c r="I218" s="16" t="s">
        <v>1160</v>
      </c>
      <c r="J218" s="6"/>
    </row>
    <row r="219" spans="1:10" s="1" customFormat="1" ht="27" customHeight="1">
      <c r="A219" s="8"/>
      <c r="B219" s="8" t="s">
        <v>42</v>
      </c>
      <c r="C219" s="9"/>
      <c r="D219" s="6"/>
      <c r="E219" s="6"/>
      <c r="F219" s="10">
        <f>F220+F221</f>
        <v>30</v>
      </c>
      <c r="G219" s="10"/>
      <c r="H219" s="6"/>
      <c r="I219" s="6"/>
      <c r="J219" s="6"/>
    </row>
    <row r="220" spans="1:10" s="1" customFormat="1" ht="27" customHeight="1">
      <c r="A220" s="25" t="s">
        <v>1205</v>
      </c>
      <c r="B220" s="6" t="s">
        <v>1206</v>
      </c>
      <c r="C220" s="9" t="s">
        <v>56</v>
      </c>
      <c r="D220" s="6" t="s">
        <v>1207</v>
      </c>
      <c r="E220" s="6" t="s">
        <v>944</v>
      </c>
      <c r="F220" s="6">
        <v>20</v>
      </c>
      <c r="G220" s="6" t="s">
        <v>473</v>
      </c>
      <c r="H220" s="6" t="s">
        <v>474</v>
      </c>
      <c r="I220" s="31" t="s">
        <v>930</v>
      </c>
      <c r="J220" s="6"/>
    </row>
    <row r="221" spans="1:10" s="1" customFormat="1" ht="27" customHeight="1">
      <c r="A221" s="25" t="s">
        <v>1208</v>
      </c>
      <c r="B221" s="17" t="s">
        <v>1209</v>
      </c>
      <c r="C221" s="17" t="s">
        <v>56</v>
      </c>
      <c r="D221" s="17" t="s">
        <v>1210</v>
      </c>
      <c r="E221" s="17" t="s">
        <v>936</v>
      </c>
      <c r="F221" s="17">
        <v>10</v>
      </c>
      <c r="G221" s="17" t="s">
        <v>1211</v>
      </c>
      <c r="H221" s="17" t="s">
        <v>1212</v>
      </c>
      <c r="I221" s="31" t="s">
        <v>930</v>
      </c>
      <c r="J221" s="31"/>
    </row>
    <row r="222" spans="1:10" s="1" customFormat="1" ht="27" customHeight="1">
      <c r="A222" s="8" t="s">
        <v>415</v>
      </c>
      <c r="B222" s="8" t="s">
        <v>22</v>
      </c>
      <c r="C222" s="9"/>
      <c r="D222" s="10">
        <v>8</v>
      </c>
      <c r="E222" s="6"/>
      <c r="F222" s="10">
        <f>F223+F225+F227+F230+F232</f>
        <v>315</v>
      </c>
      <c r="G222" s="6"/>
      <c r="H222" s="6"/>
      <c r="I222" s="6"/>
      <c r="J222" s="6"/>
    </row>
    <row r="223" spans="1:10" s="1" customFormat="1" ht="27" customHeight="1">
      <c r="A223" s="8"/>
      <c r="B223" s="8" t="s">
        <v>34</v>
      </c>
      <c r="C223" s="9"/>
      <c r="D223" s="9"/>
      <c r="E223" s="6"/>
      <c r="F223" s="10">
        <v>15</v>
      </c>
      <c r="G223" s="10"/>
      <c r="H223" s="6"/>
      <c r="I223" s="6"/>
      <c r="J223" s="6"/>
    </row>
    <row r="224" spans="1:10" s="1" customFormat="1" ht="27" customHeight="1">
      <c r="A224" s="12">
        <v>1</v>
      </c>
      <c r="B224" s="6" t="s">
        <v>1213</v>
      </c>
      <c r="C224" s="9" t="s">
        <v>56</v>
      </c>
      <c r="D224" s="6">
        <v>1</v>
      </c>
      <c r="E224" s="6" t="s">
        <v>1214</v>
      </c>
      <c r="F224" s="6">
        <v>15</v>
      </c>
      <c r="G224" s="6" t="s">
        <v>1215</v>
      </c>
      <c r="H224" s="6" t="s">
        <v>1216</v>
      </c>
      <c r="I224" s="6" t="s">
        <v>710</v>
      </c>
      <c r="J224" s="6"/>
    </row>
    <row r="225" spans="1:10" s="1" customFormat="1" ht="27" customHeight="1">
      <c r="A225" s="30"/>
      <c r="B225" s="30" t="s">
        <v>35</v>
      </c>
      <c r="C225" s="9"/>
      <c r="D225" s="6"/>
      <c r="E225" s="6"/>
      <c r="F225" s="10">
        <f>F226</f>
        <v>30</v>
      </c>
      <c r="G225" s="10"/>
      <c r="H225" s="6"/>
      <c r="I225" s="6"/>
      <c r="J225" s="6"/>
    </row>
    <row r="226" spans="1:10" s="1" customFormat="1" ht="27" customHeight="1">
      <c r="A226" s="14">
        <v>2</v>
      </c>
      <c r="B226" s="6" t="s">
        <v>1217</v>
      </c>
      <c r="C226" s="9" t="s">
        <v>56</v>
      </c>
      <c r="D226" s="6">
        <v>1</v>
      </c>
      <c r="E226" s="16" t="s">
        <v>193</v>
      </c>
      <c r="F226" s="16">
        <v>30</v>
      </c>
      <c r="G226" s="16" t="s">
        <v>1218</v>
      </c>
      <c r="H226" s="16" t="s">
        <v>1219</v>
      </c>
      <c r="I226" s="16" t="s">
        <v>1220</v>
      </c>
      <c r="J226" s="6" t="s">
        <v>1221</v>
      </c>
    </row>
    <row r="227" spans="1:10" s="1" customFormat="1" ht="27" customHeight="1">
      <c r="A227" s="8"/>
      <c r="B227" s="8" t="s">
        <v>36</v>
      </c>
      <c r="C227" s="9"/>
      <c r="D227" s="6"/>
      <c r="E227" s="6"/>
      <c r="F227" s="10">
        <f>F228+F229</f>
        <v>90</v>
      </c>
      <c r="G227" s="10"/>
      <c r="H227" s="6"/>
      <c r="I227" s="6"/>
      <c r="J227" s="6"/>
    </row>
    <row r="228" spans="1:10" s="1" customFormat="1" ht="27" customHeight="1">
      <c r="A228" s="14">
        <v>3</v>
      </c>
      <c r="B228" s="6" t="s">
        <v>1222</v>
      </c>
      <c r="C228" s="9" t="s">
        <v>56</v>
      </c>
      <c r="D228" s="6">
        <v>1</v>
      </c>
      <c r="E228" s="16" t="s">
        <v>761</v>
      </c>
      <c r="F228" s="16">
        <v>60</v>
      </c>
      <c r="G228" s="16" t="s">
        <v>1223</v>
      </c>
      <c r="H228" s="16" t="s">
        <v>1224</v>
      </c>
      <c r="I228" s="16" t="s">
        <v>1220</v>
      </c>
      <c r="J228" s="6" t="s">
        <v>1221</v>
      </c>
    </row>
    <row r="229" spans="1:10" s="1" customFormat="1" ht="27" customHeight="1">
      <c r="A229" s="14">
        <v>4</v>
      </c>
      <c r="B229" s="6" t="s">
        <v>1225</v>
      </c>
      <c r="C229" s="9" t="s">
        <v>56</v>
      </c>
      <c r="D229" s="6">
        <v>1</v>
      </c>
      <c r="E229" s="16" t="s">
        <v>1226</v>
      </c>
      <c r="F229" s="16">
        <v>30</v>
      </c>
      <c r="G229" s="16" t="s">
        <v>1227</v>
      </c>
      <c r="H229" s="16" t="s">
        <v>228</v>
      </c>
      <c r="I229" s="16" t="s">
        <v>1220</v>
      </c>
      <c r="J229" s="6" t="s">
        <v>1221</v>
      </c>
    </row>
    <row r="230" spans="1:10" s="1" customFormat="1" ht="27" customHeight="1">
      <c r="A230" s="8"/>
      <c r="B230" s="8" t="s">
        <v>40</v>
      </c>
      <c r="C230" s="6"/>
      <c r="D230" s="6"/>
      <c r="E230" s="6"/>
      <c r="F230" s="10">
        <v>60</v>
      </c>
      <c r="G230" s="10"/>
      <c r="H230" s="6"/>
      <c r="I230" s="16"/>
      <c r="J230" s="6"/>
    </row>
    <row r="231" spans="1:10" s="1" customFormat="1" ht="27" customHeight="1">
      <c r="A231" s="14">
        <v>5</v>
      </c>
      <c r="B231" s="6" t="s">
        <v>1228</v>
      </c>
      <c r="C231" s="6" t="s">
        <v>471</v>
      </c>
      <c r="D231" s="6">
        <v>2</v>
      </c>
      <c r="E231" s="6" t="s">
        <v>895</v>
      </c>
      <c r="F231" s="6">
        <v>60</v>
      </c>
      <c r="G231" s="6" t="s">
        <v>1229</v>
      </c>
      <c r="H231" s="6" t="s">
        <v>1230</v>
      </c>
      <c r="I231" s="6" t="s">
        <v>1231</v>
      </c>
      <c r="J231" s="6"/>
    </row>
    <row r="232" spans="1:10" s="1" customFormat="1" ht="27" customHeight="1">
      <c r="A232" s="8"/>
      <c r="B232" s="8" t="s">
        <v>41</v>
      </c>
      <c r="C232" s="9"/>
      <c r="D232" s="6"/>
      <c r="E232" s="6"/>
      <c r="F232" s="10">
        <v>120</v>
      </c>
      <c r="G232" s="10"/>
      <c r="H232" s="6"/>
      <c r="I232" s="6"/>
      <c r="J232" s="6"/>
    </row>
    <row r="233" spans="1:10" s="1" customFormat="1" ht="27" customHeight="1">
      <c r="A233" s="14">
        <v>6</v>
      </c>
      <c r="B233" s="6" t="s">
        <v>1232</v>
      </c>
      <c r="C233" s="9" t="s">
        <v>56</v>
      </c>
      <c r="D233" s="6">
        <v>1</v>
      </c>
      <c r="E233" s="16" t="s">
        <v>1233</v>
      </c>
      <c r="F233" s="16">
        <v>60</v>
      </c>
      <c r="G233" s="16" t="s">
        <v>1234</v>
      </c>
      <c r="H233" s="16" t="s">
        <v>1235</v>
      </c>
      <c r="I233" s="16" t="s">
        <v>1220</v>
      </c>
      <c r="J233" s="6" t="s">
        <v>1221</v>
      </c>
    </row>
    <row r="234" spans="1:10" s="1" customFormat="1" ht="27" customHeight="1">
      <c r="A234" s="14">
        <v>7</v>
      </c>
      <c r="B234" s="6" t="s">
        <v>1232</v>
      </c>
      <c r="C234" s="9" t="s">
        <v>56</v>
      </c>
      <c r="D234" s="6">
        <v>1</v>
      </c>
      <c r="E234" s="16" t="s">
        <v>1236</v>
      </c>
      <c r="F234" s="16">
        <v>60</v>
      </c>
      <c r="G234" s="16" t="s">
        <v>1234</v>
      </c>
      <c r="H234" s="16" t="s">
        <v>1235</v>
      </c>
      <c r="I234" s="16" t="s">
        <v>1220</v>
      </c>
      <c r="J234" s="6" t="s">
        <v>1221</v>
      </c>
    </row>
  </sheetData>
  <sheetProtection/>
  <mergeCells count="1">
    <mergeCell ref="A2:J2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2019-10-18T08:25:00Z</dcterms:created>
  <dcterms:modified xsi:type="dcterms:W3CDTF">2020-02-18T06:48:12Z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