
<file path=[Content_Types].xml><?xml version="1.0" encoding="utf-8"?>
<Types xmlns="http://schemas.openxmlformats.org/package/2006/content-types">
  <Default Extension="bin" ContentType="application/vnd.ms-office.activeX"/>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13050" tabRatio="606" activeTab="8"/>
  </bookViews>
  <sheets>
    <sheet name="汇总" sheetId="13" r:id="rId1"/>
    <sheet name="曾溪镇" sheetId="1" r:id="rId2"/>
    <sheet name="中池镇" sheetId="2" r:id="rId3"/>
    <sheet name="后柳镇" sheetId="3" r:id="rId4"/>
    <sheet name="饶峰镇" sheetId="4" r:id="rId5"/>
    <sheet name="池河镇" sheetId="5" r:id="rId6"/>
    <sheet name="迎丰镇" sheetId="6" r:id="rId7"/>
    <sheet name="喜河镇" sheetId="7" r:id="rId8"/>
    <sheet name="熨斗镇" sheetId="8" r:id="rId9"/>
    <sheet name="两河镇" sheetId="15" r:id="rId10"/>
    <sheet name="城关镇" sheetId="10" r:id="rId11"/>
  </sheets>
  <definedNames>
    <definedName name="_xlnm._FilterDatabase" localSheetId="8" hidden="1">熨斗镇!$A$3:$R$117</definedName>
    <definedName name="_xlnm.Print_Titles" localSheetId="10">城关镇!$1:$3</definedName>
    <definedName name="_xlnm.Print_Titles" localSheetId="9">两河镇!$1:$2</definedName>
    <definedName name="_xlnm.Print_Titles" localSheetId="8">熨斗镇!$1:$3</definedName>
  </definedNames>
  <calcPr calcId="125725"/>
</workbook>
</file>

<file path=xl/calcChain.xml><?xml version="1.0" encoding="utf-8"?>
<calcChain xmlns="http://schemas.openxmlformats.org/spreadsheetml/2006/main">
  <c r="K217" i="10"/>
  <c r="J217"/>
  <c r="I217"/>
  <c r="G217"/>
  <c r="E217"/>
  <c r="K209"/>
  <c r="I209"/>
  <c r="K206"/>
  <c r="I206"/>
  <c r="J105" i="15"/>
  <c r="I105"/>
  <c r="H105"/>
  <c r="G105"/>
  <c r="J102"/>
  <c r="I102"/>
  <c r="H102"/>
  <c r="J100"/>
  <c r="I100"/>
  <c r="H100"/>
  <c r="J98"/>
  <c r="I98"/>
  <c r="H98"/>
  <c r="J94"/>
  <c r="I94"/>
  <c r="H94"/>
  <c r="J90"/>
  <c r="I90"/>
  <c r="H90"/>
  <c r="J88"/>
  <c r="I88"/>
  <c r="H88"/>
  <c r="J86"/>
  <c r="I86"/>
  <c r="H86"/>
  <c r="J83"/>
  <c r="I83"/>
  <c r="H83"/>
  <c r="J81"/>
  <c r="I81"/>
  <c r="H81"/>
  <c r="J77"/>
  <c r="I77"/>
  <c r="H77"/>
  <c r="J74"/>
  <c r="I74"/>
  <c r="H74"/>
  <c r="J69"/>
  <c r="I69"/>
  <c r="H69"/>
  <c r="J66"/>
  <c r="I66"/>
  <c r="H66"/>
  <c r="J62"/>
  <c r="I62"/>
  <c r="H62"/>
  <c r="J61"/>
  <c r="I61"/>
  <c r="H61"/>
  <c r="J57"/>
  <c r="I57"/>
  <c r="H57"/>
  <c r="J56"/>
  <c r="I56"/>
  <c r="H56"/>
  <c r="J54"/>
  <c r="I54"/>
  <c r="H54"/>
  <c r="J52"/>
  <c r="I52"/>
  <c r="H52"/>
  <c r="J50"/>
  <c r="I50"/>
  <c r="H50"/>
  <c r="J49"/>
  <c r="I49"/>
  <c r="H49"/>
  <c r="J47"/>
  <c r="I47"/>
  <c r="H47"/>
  <c r="J46"/>
  <c r="I46"/>
  <c r="H46"/>
  <c r="J41"/>
  <c r="I41"/>
  <c r="H41"/>
  <c r="J36"/>
  <c r="I36"/>
  <c r="H36"/>
  <c r="J33"/>
  <c r="I33"/>
  <c r="H33"/>
  <c r="J30"/>
  <c r="I30"/>
  <c r="H30"/>
  <c r="J27"/>
  <c r="I27"/>
  <c r="H27"/>
  <c r="J25"/>
  <c r="I25"/>
  <c r="H25"/>
  <c r="J20"/>
  <c r="I20"/>
  <c r="J17"/>
  <c r="I17"/>
  <c r="H17"/>
  <c r="J14"/>
  <c r="I14"/>
  <c r="H14"/>
  <c r="J12"/>
  <c r="I12"/>
  <c r="H12"/>
  <c r="J11"/>
  <c r="I11"/>
  <c r="H11"/>
  <c r="J7"/>
  <c r="I7"/>
  <c r="H7"/>
  <c r="J4"/>
  <c r="I4"/>
  <c r="H4"/>
  <c r="J3"/>
  <c r="I3"/>
  <c r="H3"/>
  <c r="H117" i="8"/>
  <c r="I110"/>
  <c r="K110" s="1"/>
  <c r="I108"/>
  <c r="K108" s="1"/>
  <c r="I106"/>
  <c r="K106" s="1"/>
  <c r="I104"/>
  <c r="K104" s="1"/>
  <c r="I101"/>
  <c r="K101" s="1"/>
  <c r="I99"/>
  <c r="K99" s="1"/>
  <c r="J96"/>
  <c r="K96" s="1"/>
  <c r="I96"/>
  <c r="J93"/>
  <c r="I93"/>
  <c r="K93" s="1"/>
  <c r="I92"/>
  <c r="K92" s="1"/>
  <c r="J89"/>
  <c r="K89" s="1"/>
  <c r="I89"/>
  <c r="J85"/>
  <c r="I85"/>
  <c r="K85" s="1"/>
  <c r="J82"/>
  <c r="K82" s="1"/>
  <c r="I82"/>
  <c r="J78"/>
  <c r="I78"/>
  <c r="K78" s="1"/>
  <c r="J76"/>
  <c r="K76" s="1"/>
  <c r="I76"/>
  <c r="J70"/>
  <c r="I70"/>
  <c r="K70" s="1"/>
  <c r="J63"/>
  <c r="I63"/>
  <c r="K63" s="1"/>
  <c r="J60"/>
  <c r="I60"/>
  <c r="K60" s="1"/>
  <c r="J56"/>
  <c r="K56" s="1"/>
  <c r="I56"/>
  <c r="K50"/>
  <c r="J50"/>
  <c r="I50"/>
  <c r="J45"/>
  <c r="I45"/>
  <c r="K45" s="1"/>
  <c r="J40"/>
  <c r="I40"/>
  <c r="K40" s="1"/>
  <c r="J36"/>
  <c r="I36"/>
  <c r="K36" s="1"/>
  <c r="J31"/>
  <c r="I31"/>
  <c r="K31" s="1"/>
  <c r="I29"/>
  <c r="K29" s="1"/>
  <c r="I26"/>
  <c r="K26" s="1"/>
  <c r="I25"/>
  <c r="K25" s="1"/>
  <c r="J18"/>
  <c r="K18" s="1"/>
  <c r="I12"/>
  <c r="K12" s="1"/>
  <c r="I7"/>
  <c r="K7" s="1"/>
  <c r="I4"/>
  <c r="I117" s="1"/>
  <c r="L60" i="7"/>
  <c r="K60"/>
  <c r="J60"/>
  <c r="L56"/>
  <c r="J56"/>
  <c r="L52"/>
  <c r="J52"/>
  <c r="L50"/>
  <c r="K50"/>
  <c r="J50"/>
  <c r="L49"/>
  <c r="J49"/>
  <c r="L45"/>
  <c r="J45"/>
  <c r="L42"/>
  <c r="K42"/>
  <c r="J42"/>
  <c r="L41"/>
  <c r="J41"/>
  <c r="J38"/>
  <c r="L36"/>
  <c r="K36"/>
  <c r="J36"/>
  <c r="J35"/>
  <c r="J30"/>
  <c r="L28"/>
  <c r="K28"/>
  <c r="J28"/>
  <c r="L26"/>
  <c r="J26"/>
  <c r="L22"/>
  <c r="J22"/>
  <c r="L18"/>
  <c r="K18"/>
  <c r="J18"/>
  <c r="L10"/>
  <c r="L8"/>
  <c r="K8"/>
  <c r="J8"/>
  <c r="L5"/>
  <c r="K5"/>
  <c r="J5"/>
  <c r="L49" i="6"/>
  <c r="K49"/>
  <c r="J49"/>
  <c r="H49"/>
  <c r="E49"/>
  <c r="K206" i="5"/>
  <c r="J206"/>
  <c r="I206"/>
  <c r="H206"/>
  <c r="G206"/>
  <c r="E206"/>
  <c r="K200"/>
  <c r="K195"/>
  <c r="K194"/>
  <c r="K192"/>
  <c r="K188"/>
  <c r="K185"/>
  <c r="K184"/>
  <c r="K182"/>
  <c r="K180"/>
  <c r="K176"/>
  <c r="K175"/>
  <c r="K172"/>
  <c r="K169"/>
  <c r="K168"/>
  <c r="K166"/>
  <c r="K161"/>
  <c r="K160"/>
  <c r="K159"/>
  <c r="K158"/>
  <c r="K156"/>
  <c r="K155"/>
  <c r="K154"/>
  <c r="K153"/>
  <c r="K146"/>
  <c r="I146"/>
  <c r="K142"/>
  <c r="K141"/>
  <c r="K140"/>
  <c r="K137"/>
  <c r="K136"/>
  <c r="K133"/>
  <c r="K130"/>
  <c r="K128"/>
  <c r="K124"/>
  <c r="K122"/>
  <c r="K120"/>
  <c r="K119"/>
  <c r="K115"/>
  <c r="I115"/>
  <c r="K87"/>
  <c r="K86"/>
  <c r="K84"/>
  <c r="K83"/>
  <c r="K78"/>
  <c r="K72"/>
  <c r="K67"/>
  <c r="K63"/>
  <c r="K61"/>
  <c r="K59"/>
  <c r="K57"/>
  <c r="K53"/>
  <c r="K52"/>
  <c r="K51"/>
  <c r="K49"/>
  <c r="K48"/>
  <c r="K44"/>
  <c r="K43"/>
  <c r="K37"/>
  <c r="K36"/>
  <c r="K35"/>
  <c r="K34"/>
  <c r="K33"/>
  <c r="K30"/>
  <c r="K29"/>
  <c r="K28"/>
  <c r="K27"/>
  <c r="K22"/>
  <c r="K21"/>
  <c r="K19"/>
  <c r="K15"/>
  <c r="K14"/>
  <c r="K9"/>
  <c r="K5"/>
  <c r="H353" i="3"/>
  <c r="J302"/>
  <c r="H302"/>
  <c r="J300"/>
  <c r="H300"/>
  <c r="J165"/>
  <c r="H165"/>
  <c r="J163"/>
  <c r="H163"/>
  <c r="L43" i="2"/>
  <c r="K43"/>
  <c r="J43"/>
  <c r="I43"/>
  <c r="E43"/>
  <c r="L41"/>
  <c r="K41"/>
  <c r="J41"/>
  <c r="L35"/>
  <c r="K35"/>
  <c r="J35"/>
  <c r="L30"/>
  <c r="K30"/>
  <c r="J30"/>
  <c r="L27"/>
  <c r="K27"/>
  <c r="J27"/>
  <c r="L26"/>
  <c r="K26"/>
  <c r="J26"/>
  <c r="L23"/>
  <c r="K23"/>
  <c r="J23"/>
  <c r="L20"/>
  <c r="K20"/>
  <c r="J20"/>
  <c r="L17"/>
  <c r="K17"/>
  <c r="J17"/>
  <c r="L12"/>
  <c r="K12"/>
  <c r="J12"/>
  <c r="L10"/>
  <c r="K10"/>
  <c r="J10"/>
  <c r="L8"/>
  <c r="K8"/>
  <c r="J8"/>
  <c r="L6"/>
  <c r="K6"/>
  <c r="J6"/>
  <c r="L5"/>
  <c r="K5"/>
  <c r="J5"/>
  <c r="M48" i="1"/>
  <c r="L48"/>
  <c r="K48"/>
  <c r="J48"/>
  <c r="F48"/>
  <c r="H14" i="13"/>
  <c r="G14"/>
  <c r="F14"/>
  <c r="E14"/>
  <c r="D14"/>
  <c r="C14"/>
  <c r="B14"/>
  <c r="H13"/>
  <c r="G13"/>
  <c r="F13"/>
  <c r="H12"/>
  <c r="G12"/>
  <c r="F12"/>
  <c r="H11"/>
  <c r="G11"/>
  <c r="F11"/>
  <c r="H10"/>
  <c r="G10"/>
  <c r="F10"/>
  <c r="H9"/>
  <c r="G9"/>
  <c r="F9"/>
  <c r="H8"/>
  <c r="G8"/>
  <c r="F8"/>
  <c r="H7"/>
  <c r="G7"/>
  <c r="F7"/>
  <c r="H6"/>
  <c r="G6"/>
  <c r="F6"/>
  <c r="H5"/>
  <c r="G5"/>
  <c r="F5"/>
  <c r="H4"/>
  <c r="G4"/>
  <c r="F4"/>
  <c r="J117" i="8" l="1"/>
  <c r="K4"/>
  <c r="K117" s="1"/>
</calcChain>
</file>

<file path=xl/sharedStrings.xml><?xml version="1.0" encoding="utf-8"?>
<sst xmlns="http://schemas.openxmlformats.org/spreadsheetml/2006/main" count="4589" uniqueCount="1664">
  <si>
    <t>附件一：</t>
  </si>
  <si>
    <t xml:space="preserve"> 石泉县2018易地扶贫移民搬迁户旧宅腾退农户奖补资金汇总表</t>
  </si>
  <si>
    <t>镇</t>
  </si>
  <si>
    <t>户数
（户）</t>
  </si>
  <si>
    <t>人数
（人）</t>
  </si>
  <si>
    <t>旧房拆除面积土木（㎡）</t>
  </si>
  <si>
    <t>旧房拆除面积砖混（㎡）</t>
  </si>
  <si>
    <t>奖补金额
（元）</t>
  </si>
  <si>
    <t>人均奖补（6000元/人）</t>
  </si>
  <si>
    <t>奖补合计
（元）</t>
  </si>
  <si>
    <t>曾溪镇</t>
  </si>
  <si>
    <t>中池镇</t>
  </si>
  <si>
    <t>后柳镇</t>
  </si>
  <si>
    <t>饶峰镇</t>
  </si>
  <si>
    <t>池河镇</t>
  </si>
  <si>
    <t>迎丰镇</t>
  </si>
  <si>
    <t>喜河镇</t>
  </si>
  <si>
    <t>熨斗镇</t>
  </si>
  <si>
    <t>两河镇</t>
  </si>
  <si>
    <t>城关镇</t>
  </si>
  <si>
    <t>合计</t>
  </si>
  <si>
    <t>附件二：</t>
  </si>
  <si>
    <t xml:space="preserve"> 石泉县曾溪镇2018建档立卡“十三五”易地扶贫移民搬迁贫困户第二批增减挂钩旧宅腾退农户奖补资金兑现台帐</t>
  </si>
  <si>
    <t xml:space="preserve">填报单位：曾溪镇人民政府                      负责人：王腾飞    填表人：贺培荣   联系电话：13992558960    填报时间：2018.10.18    单位：户 人 元  </t>
  </si>
  <si>
    <t>序号</t>
  </si>
  <si>
    <t>行政村</t>
  </si>
  <si>
    <t>户主姓名</t>
  </si>
  <si>
    <t>家庭成员</t>
  </si>
  <si>
    <t>家庭人口</t>
  </si>
  <si>
    <t>与户主关系</t>
  </si>
  <si>
    <t>腾退年度</t>
  </si>
  <si>
    <t>旧房拆除面积（㎡）</t>
  </si>
  <si>
    <t>房屋奖补金额</t>
  </si>
  <si>
    <t>奖补合计</t>
  </si>
  <si>
    <t>一卡通姓名</t>
  </si>
  <si>
    <t>备注</t>
  </si>
  <si>
    <t>砖混</t>
  </si>
  <si>
    <t>土木</t>
  </si>
  <si>
    <t>联盟村四组</t>
  </si>
  <si>
    <t>胡春德</t>
  </si>
  <si>
    <t>本人</t>
  </si>
  <si>
    <t>张世芳</t>
  </si>
  <si>
    <t>配偶</t>
  </si>
  <si>
    <t>胡永刚</t>
  </si>
  <si>
    <t>之子</t>
  </si>
  <si>
    <t>胡世博</t>
  </si>
  <si>
    <t>之孙子</t>
  </si>
  <si>
    <t>瓦窑一组</t>
  </si>
  <si>
    <t>梅可陆</t>
  </si>
  <si>
    <t>兴隆村4组</t>
  </si>
  <si>
    <t>彭洁</t>
  </si>
  <si>
    <t>大沟村三组</t>
  </si>
  <si>
    <t>杨应生</t>
  </si>
  <si>
    <t>王玲</t>
  </si>
  <si>
    <t>杨洪梅</t>
  </si>
  <si>
    <t>之女</t>
  </si>
  <si>
    <t>大沟村二组</t>
  </si>
  <si>
    <t>雷康亮</t>
  </si>
  <si>
    <t>葛兴燕</t>
  </si>
  <si>
    <t>雷子娇</t>
  </si>
  <si>
    <t>雷子强</t>
  </si>
  <si>
    <t>大沟村五组</t>
  </si>
  <si>
    <t>杨友山</t>
  </si>
  <si>
    <t>许敬连</t>
  </si>
  <si>
    <t>高坎村二组</t>
  </si>
  <si>
    <t>秦友平</t>
  </si>
  <si>
    <t>周信兰（户主）</t>
  </si>
  <si>
    <t>胡芹</t>
  </si>
  <si>
    <t>儿媳</t>
  </si>
  <si>
    <t>秦波</t>
  </si>
  <si>
    <t>孙子</t>
  </si>
  <si>
    <t>秦伟</t>
  </si>
  <si>
    <t>孙女</t>
  </si>
  <si>
    <t>高坎村七组</t>
  </si>
  <si>
    <t>徐友华</t>
  </si>
  <si>
    <t>杨友剑</t>
  </si>
  <si>
    <t>徐漫妮</t>
  </si>
  <si>
    <t>徐宝钏</t>
  </si>
  <si>
    <t>高坎村7组</t>
  </si>
  <si>
    <t>唐德位</t>
  </si>
  <si>
    <t>白雪兰</t>
  </si>
  <si>
    <t>唐洰轩</t>
  </si>
  <si>
    <t>之儿媳</t>
  </si>
  <si>
    <t>唐毅</t>
  </si>
  <si>
    <t>高坎村6组</t>
  </si>
  <si>
    <t>徐贤惠</t>
  </si>
  <si>
    <t>柯友付</t>
  </si>
  <si>
    <t>邱宗秀</t>
  </si>
  <si>
    <t>陈勇</t>
  </si>
  <si>
    <t>陈涛</t>
  </si>
  <si>
    <t>之母</t>
  </si>
  <si>
    <t>大沟村四组</t>
  </si>
  <si>
    <t>屈国平</t>
  </si>
  <si>
    <t>曹雪艳</t>
  </si>
  <si>
    <t>屈正钊</t>
  </si>
  <si>
    <t>屈正文</t>
  </si>
  <si>
    <t>油房湾2组</t>
  </si>
  <si>
    <t>王忠顺</t>
  </si>
  <si>
    <t>户主</t>
  </si>
  <si>
    <t>补兑2017</t>
  </si>
  <si>
    <t>陈世清</t>
  </si>
  <si>
    <t>立新村</t>
  </si>
  <si>
    <t>柯常富</t>
  </si>
  <si>
    <t>补兑2018年第一批漏掉1人</t>
  </si>
  <si>
    <t>柯友成</t>
  </si>
  <si>
    <t>之父</t>
  </si>
  <si>
    <t>喻道友</t>
  </si>
  <si>
    <t xml:space="preserve"> 石泉县中池镇2018建档立卡易地扶贫移民搬迁贫困户旧宅腾退农户奖补资金兑现台帐（第二批）</t>
  </si>
  <si>
    <t>填报单位：中池镇人民政府      负责人：刘慧      填表人：黄叡      联系电话：18591500703      填报时间：2019年8月29日</t>
  </si>
  <si>
    <t>房屋奖补资金（元）</t>
  </si>
  <si>
    <t>奖补合计
(元)</t>
  </si>
  <si>
    <t>十三五搬迁贫困户</t>
  </si>
  <si>
    <t>砖木
土木</t>
  </si>
  <si>
    <t>中池</t>
  </si>
  <si>
    <t>东沙河四组</t>
  </si>
  <si>
    <t>罗大海</t>
  </si>
  <si>
    <t>是</t>
  </si>
  <si>
    <t>东沙河一组</t>
  </si>
  <si>
    <t>吴国青</t>
  </si>
  <si>
    <t>吴灿</t>
  </si>
  <si>
    <t>3</t>
  </si>
  <si>
    <t>军民四组</t>
  </si>
  <si>
    <t>彭绪富</t>
  </si>
  <si>
    <t>柯友连</t>
  </si>
  <si>
    <t>4</t>
  </si>
  <si>
    <t>军民二组</t>
  </si>
  <si>
    <t>王贵秀</t>
  </si>
  <si>
    <t>2018</t>
  </si>
  <si>
    <t>张健</t>
  </si>
  <si>
    <t>5</t>
  </si>
  <si>
    <t>社区七组</t>
  </si>
  <si>
    <t>陈由志</t>
  </si>
  <si>
    <t>肖向兰</t>
  </si>
  <si>
    <t>陈周奎</t>
  </si>
  <si>
    <t>王正会</t>
  </si>
  <si>
    <t>陈馨怡</t>
  </si>
  <si>
    <t>之孙女</t>
  </si>
  <si>
    <t>叶仁怀</t>
  </si>
  <si>
    <t>黄平荣</t>
  </si>
  <si>
    <t>叶方庆</t>
  </si>
  <si>
    <t>筷子铺七组</t>
  </si>
  <si>
    <t>李忠秀</t>
  </si>
  <si>
    <t>庞勇</t>
  </si>
  <si>
    <t>庞浩</t>
  </si>
  <si>
    <t>王全升</t>
  </si>
  <si>
    <t>柯玉秀</t>
  </si>
  <si>
    <t>王华</t>
  </si>
  <si>
    <t>夹丰三组</t>
  </si>
  <si>
    <t>曹龙</t>
  </si>
  <si>
    <t>茶里六组</t>
  </si>
  <si>
    <t>沈定成</t>
  </si>
  <si>
    <t>罗加莲</t>
  </si>
  <si>
    <t>张凤期</t>
  </si>
  <si>
    <t>茶里四组</t>
  </si>
  <si>
    <t>米远华</t>
  </si>
  <si>
    <t>邹萍萍</t>
  </si>
  <si>
    <t>米杰</t>
  </si>
  <si>
    <t>米小欢</t>
  </si>
  <si>
    <t>米隆兴</t>
  </si>
  <si>
    <t>茶里五组</t>
  </si>
  <si>
    <t>罗正余</t>
  </si>
  <si>
    <t>薛卓翠</t>
  </si>
  <si>
    <t>罗加顺</t>
  </si>
  <si>
    <t>陈代琴</t>
  </si>
  <si>
    <t>罗钰彤</t>
  </si>
  <si>
    <t>罗兴炎</t>
  </si>
  <si>
    <t>陈立红</t>
  </si>
  <si>
    <t>叶旺</t>
  </si>
  <si>
    <t>合计13户</t>
  </si>
  <si>
    <t xml:space="preserve"> 石泉县后柳镇2018建档立卡易地扶贫移民搬迁贫困户旧宅腾退农户奖补资金兑现台帐</t>
  </si>
  <si>
    <t xml:space="preserve">填报单位：后柳镇           负责人：李德军        填表人：程勤磊          联系电话：15771652471                 填报时间：2019年2月22日   </t>
  </si>
  <si>
    <t>是/否十三五搬迁贫困户</t>
  </si>
  <si>
    <t>砖木/土木</t>
  </si>
  <si>
    <t>黑沟河村</t>
  </si>
  <si>
    <t>江大兴</t>
  </si>
  <si>
    <t>陈章翠</t>
  </si>
  <si>
    <t>焦志进</t>
  </si>
  <si>
    <t>李清凤</t>
  </si>
  <si>
    <t>王启军</t>
  </si>
  <si>
    <t>夏玉彩</t>
  </si>
  <si>
    <t>王长</t>
  </si>
  <si>
    <t>王莉</t>
  </si>
  <si>
    <t>张远兴</t>
  </si>
  <si>
    <t>吕光琴</t>
  </si>
  <si>
    <t>张静雯</t>
  </si>
  <si>
    <t>吕召檬</t>
  </si>
  <si>
    <t>张德富</t>
  </si>
  <si>
    <t>王桂朝</t>
  </si>
  <si>
    <t>陈世翠</t>
  </si>
  <si>
    <t>王方刚</t>
  </si>
  <si>
    <t>夏隆芝</t>
  </si>
  <si>
    <t>王桂云</t>
  </si>
  <si>
    <t>饶世美</t>
  </si>
  <si>
    <t>王芳培</t>
  </si>
  <si>
    <t>王芳梅</t>
  </si>
  <si>
    <t>李清贵</t>
  </si>
  <si>
    <t>曾思芳</t>
  </si>
  <si>
    <t>李龙杰</t>
  </si>
  <si>
    <t>李涛涛</t>
  </si>
  <si>
    <t>王桂良</t>
  </si>
  <si>
    <t>马桂富</t>
  </si>
  <si>
    <t>磨石村</t>
  </si>
  <si>
    <t>郑世和</t>
  </si>
  <si>
    <t>郑业平</t>
  </si>
  <si>
    <t>白文辉</t>
  </si>
  <si>
    <t>郑超语</t>
  </si>
  <si>
    <t>郑梦琪</t>
  </si>
  <si>
    <t>谭洪才</t>
  </si>
  <si>
    <t>郑业斌</t>
  </si>
  <si>
    <t>刘远莲</t>
  </si>
  <si>
    <t>郑远浩</t>
  </si>
  <si>
    <t>郑远杰</t>
  </si>
  <si>
    <t>郑世祥</t>
  </si>
  <si>
    <t>刘清菊</t>
  </si>
  <si>
    <t>谭银财</t>
  </si>
  <si>
    <t>谭超才</t>
  </si>
  <si>
    <t>郑业丽</t>
  </si>
  <si>
    <t>谭悦</t>
  </si>
  <si>
    <t>林旺荣</t>
  </si>
  <si>
    <t>聂兴富</t>
  </si>
  <si>
    <t>杨彩兰</t>
  </si>
  <si>
    <t>聂文强</t>
  </si>
  <si>
    <t>聂文玲</t>
  </si>
  <si>
    <t>之兄弟姐妹</t>
  </si>
  <si>
    <t>聂红军</t>
  </si>
  <si>
    <t>谭冬兴</t>
  </si>
  <si>
    <t>张远翠</t>
  </si>
  <si>
    <t>谭文海</t>
  </si>
  <si>
    <t>张良华</t>
  </si>
  <si>
    <t>夏培燕</t>
  </si>
  <si>
    <t>张敬武</t>
  </si>
  <si>
    <t>彭芝全</t>
  </si>
  <si>
    <t>杨章琴</t>
  </si>
  <si>
    <t>彭鑫钰</t>
  </si>
  <si>
    <t>夏厚全</t>
  </si>
  <si>
    <t>李开兰</t>
  </si>
  <si>
    <t>夏福平</t>
  </si>
  <si>
    <t>夏福芝</t>
  </si>
  <si>
    <t>陈瑞喜</t>
  </si>
  <si>
    <t>张守秀</t>
  </si>
  <si>
    <t>陈鑫然</t>
  </si>
  <si>
    <t xml:space="preserve">张华友_x000D_
</t>
  </si>
  <si>
    <t>杜开世</t>
  </si>
  <si>
    <t>龙仲祖</t>
  </si>
  <si>
    <t>熊学品</t>
  </si>
  <si>
    <t>永红村</t>
  </si>
  <si>
    <t>骆孝方</t>
  </si>
  <si>
    <t>张正兰</t>
  </si>
  <si>
    <t>骆友发</t>
  </si>
  <si>
    <t>骆友松</t>
  </si>
  <si>
    <t>罗凡</t>
  </si>
  <si>
    <t>孟成林</t>
  </si>
  <si>
    <t>陈应福</t>
  </si>
  <si>
    <t>唐金凤</t>
  </si>
  <si>
    <t>陈家平</t>
  </si>
  <si>
    <t>陈紫涵</t>
  </si>
  <si>
    <t>骆孝兴</t>
  </si>
  <si>
    <t>孙富春</t>
  </si>
  <si>
    <t>骆友全</t>
  </si>
  <si>
    <t>王世强</t>
  </si>
  <si>
    <t>王世均</t>
  </si>
  <si>
    <t>李易刚</t>
  </si>
  <si>
    <t>王桂莲</t>
  </si>
  <si>
    <t>李聪模</t>
  </si>
  <si>
    <t>李金模</t>
  </si>
  <si>
    <t>熊明凤</t>
  </si>
  <si>
    <t>程吉林</t>
  </si>
  <si>
    <t>程吉兴</t>
  </si>
  <si>
    <t>马永强</t>
  </si>
  <si>
    <t>陈正翠</t>
  </si>
  <si>
    <t>马永刚</t>
  </si>
  <si>
    <t>李清美</t>
  </si>
  <si>
    <t>马长江</t>
  </si>
  <si>
    <t>马长迁</t>
  </si>
  <si>
    <t>马永学</t>
  </si>
  <si>
    <t>王爱琴</t>
  </si>
  <si>
    <t>马荣</t>
  </si>
  <si>
    <t>李清义</t>
  </si>
  <si>
    <t>李彩全</t>
  </si>
  <si>
    <t>李清平</t>
  </si>
  <si>
    <t>李清朋</t>
  </si>
  <si>
    <t>王桂春</t>
  </si>
  <si>
    <t>李思慧</t>
  </si>
  <si>
    <t>李思雨</t>
  </si>
  <si>
    <t>杜昌荣</t>
  </si>
  <si>
    <t>陈维清</t>
  </si>
  <si>
    <t>王美香</t>
  </si>
  <si>
    <t>陈星</t>
  </si>
  <si>
    <t>周艳</t>
  </si>
  <si>
    <t>陈维彩</t>
  </si>
  <si>
    <t>张烈新</t>
  </si>
  <si>
    <t>之祖母</t>
  </si>
  <si>
    <t>周汉平</t>
  </si>
  <si>
    <t>李思艳</t>
  </si>
  <si>
    <t>周雨晨</t>
  </si>
  <si>
    <t>范雨馨</t>
  </si>
  <si>
    <t>长兴村</t>
  </si>
  <si>
    <t>刘远富</t>
  </si>
  <si>
    <t>廖荣</t>
  </si>
  <si>
    <t>刘宗飞</t>
  </si>
  <si>
    <t>朱忠富</t>
  </si>
  <si>
    <t>张德莲</t>
  </si>
  <si>
    <t>喻大斌</t>
  </si>
  <si>
    <t>张虎琴</t>
  </si>
  <si>
    <t>喻小杰</t>
  </si>
  <si>
    <t>熊来贤</t>
  </si>
  <si>
    <t>喻从奇</t>
  </si>
  <si>
    <t>喻从学</t>
  </si>
  <si>
    <t>胡吉翠</t>
  </si>
  <si>
    <t>喻大刚</t>
  </si>
  <si>
    <t>罗小刚</t>
  </si>
  <si>
    <t>是/原户主罗安奎</t>
  </si>
  <si>
    <t>蒋余香</t>
  </si>
  <si>
    <t>罗加航</t>
  </si>
  <si>
    <t>陈国才</t>
  </si>
  <si>
    <t>罗安奎</t>
  </si>
  <si>
    <t>吴为兴</t>
  </si>
  <si>
    <t>周富芝</t>
  </si>
  <si>
    <t>吴胜菊</t>
  </si>
  <si>
    <t>吴胜梅</t>
  </si>
  <si>
    <t>梅可武</t>
  </si>
  <si>
    <t>蒋启利</t>
  </si>
  <si>
    <t>梅少鹏</t>
  </si>
  <si>
    <t>梅少菊</t>
  </si>
  <si>
    <t>何仕兰</t>
  </si>
  <si>
    <t>贾荣敏</t>
  </si>
  <si>
    <t>邱礼秀</t>
  </si>
  <si>
    <t>张得康</t>
  </si>
  <si>
    <t>蔡得秀</t>
  </si>
  <si>
    <t>张小红</t>
  </si>
  <si>
    <t>杨金奎</t>
  </si>
  <si>
    <t>阮连美</t>
  </si>
  <si>
    <t>杨志国</t>
  </si>
  <si>
    <t>杨志宝</t>
  </si>
  <si>
    <t>刘华</t>
  </si>
  <si>
    <t>许明登</t>
  </si>
  <si>
    <t>杨武秀</t>
  </si>
  <si>
    <t>汉阴沟村</t>
  </si>
  <si>
    <t>朱帮民</t>
  </si>
  <si>
    <t>石兴庚</t>
  </si>
  <si>
    <t>黄家全</t>
  </si>
  <si>
    <t>易琼</t>
  </si>
  <si>
    <t>黄升炜</t>
  </si>
  <si>
    <t>黄玉环</t>
  </si>
  <si>
    <t>黄村坝村</t>
  </si>
  <si>
    <t>熊良贤</t>
  </si>
  <si>
    <t>李方艳</t>
  </si>
  <si>
    <t>熊丕涛</t>
  </si>
  <si>
    <t>熊丕保</t>
  </si>
  <si>
    <t>熊丕多</t>
  </si>
  <si>
    <t>熊同贤</t>
  </si>
  <si>
    <t>朱存方</t>
  </si>
  <si>
    <t>熊丕勇</t>
  </si>
  <si>
    <t>申艳莲</t>
  </si>
  <si>
    <t>熊显丽</t>
  </si>
  <si>
    <t>熊显怡</t>
  </si>
  <si>
    <t>冀和木</t>
  </si>
  <si>
    <t>王丽</t>
  </si>
  <si>
    <t>冀晨熙</t>
  </si>
  <si>
    <t>冀樊</t>
  </si>
  <si>
    <t>杨兴兰</t>
  </si>
  <si>
    <t>金齐村</t>
  </si>
  <si>
    <t>李清银</t>
  </si>
  <si>
    <t>余孝彩</t>
  </si>
  <si>
    <t>李方祥</t>
  </si>
  <si>
    <t>祁应芝</t>
  </si>
  <si>
    <t>李英漫</t>
  </si>
  <si>
    <t>李英群</t>
  </si>
  <si>
    <t>李荣德</t>
  </si>
  <si>
    <t>张光秀</t>
  </si>
  <si>
    <t>梅少泽</t>
  </si>
  <si>
    <t>李天超</t>
  </si>
  <si>
    <t>李天平</t>
  </si>
  <si>
    <t>喻明才</t>
  </si>
  <si>
    <t>罗开友</t>
  </si>
  <si>
    <t>阮班祥</t>
  </si>
  <si>
    <t>徐兴亮</t>
  </si>
  <si>
    <t>林亭会</t>
  </si>
  <si>
    <t>徐浩然</t>
  </si>
  <si>
    <t>徐浩琪</t>
  </si>
  <si>
    <t>徐晚晴</t>
  </si>
  <si>
    <t>徐述友</t>
  </si>
  <si>
    <t>杨远翠</t>
  </si>
  <si>
    <t>周远菊</t>
  </si>
  <si>
    <t>汤垒磊</t>
  </si>
  <si>
    <t>汤金娥</t>
  </si>
  <si>
    <t>牛石川村</t>
  </si>
  <si>
    <t>易福寿</t>
  </si>
  <si>
    <t>谢水红</t>
  </si>
  <si>
    <t>易林</t>
  </si>
  <si>
    <t>徐运寿</t>
  </si>
  <si>
    <t>范嗣秀</t>
  </si>
  <si>
    <t>杨德全</t>
  </si>
  <si>
    <t>何国芳</t>
  </si>
  <si>
    <t>杨安浩</t>
  </si>
  <si>
    <t>杨德国</t>
  </si>
  <si>
    <t>杨安粞</t>
  </si>
  <si>
    <t>杨成才</t>
  </si>
  <si>
    <t>刘宗恩</t>
  </si>
  <si>
    <t>付支庆</t>
  </si>
  <si>
    <t>徐永芝</t>
  </si>
  <si>
    <t>付丛云</t>
  </si>
  <si>
    <t>付丛茜</t>
  </si>
  <si>
    <t>付贵恩</t>
  </si>
  <si>
    <t>黄太芝</t>
  </si>
  <si>
    <t>邓国应</t>
  </si>
  <si>
    <t>前锋村</t>
  </si>
  <si>
    <t>张德元</t>
  </si>
  <si>
    <t>杨友香</t>
  </si>
  <si>
    <t>杨军</t>
  </si>
  <si>
    <t>杨必福</t>
  </si>
  <si>
    <t>杨友明</t>
  </si>
  <si>
    <t>杨友海</t>
  </si>
  <si>
    <t>陈林</t>
  </si>
  <si>
    <t>邬云儿</t>
  </si>
  <si>
    <t>杨章涛</t>
  </si>
  <si>
    <t>杨章浩</t>
  </si>
  <si>
    <t>杨文静</t>
  </si>
  <si>
    <t>杨文宣</t>
  </si>
  <si>
    <t>杨雅琦</t>
  </si>
  <si>
    <t>尤清贵</t>
  </si>
  <si>
    <t>张德芳</t>
  </si>
  <si>
    <t>俞德兰</t>
  </si>
  <si>
    <t>张远正</t>
  </si>
  <si>
    <t>张远国</t>
  </si>
  <si>
    <t>许敬军</t>
  </si>
  <si>
    <t>梁全芝</t>
  </si>
  <si>
    <t>许梓昊</t>
  </si>
  <si>
    <t>许琪琪</t>
  </si>
  <si>
    <t>黄玉兵</t>
  </si>
  <si>
    <t>刘定翠</t>
  </si>
  <si>
    <t>黄坤</t>
  </si>
  <si>
    <t>陈国银</t>
  </si>
  <si>
    <t>李世德</t>
  </si>
  <si>
    <t>李易军</t>
  </si>
  <si>
    <t>翟小雨</t>
  </si>
  <si>
    <t>李袖英</t>
  </si>
  <si>
    <t>李雅灵</t>
  </si>
  <si>
    <t>李正德</t>
  </si>
  <si>
    <t>李易才</t>
  </si>
  <si>
    <t>李易炳</t>
  </si>
  <si>
    <t>李灯</t>
  </si>
  <si>
    <t>邓立菊</t>
  </si>
  <si>
    <t>李强</t>
  </si>
  <si>
    <t>刘义兴</t>
  </si>
  <si>
    <t>杨益彩</t>
  </si>
  <si>
    <t>刘定国</t>
  </si>
  <si>
    <t>刘定江</t>
  </si>
  <si>
    <t>张远兵</t>
  </si>
  <si>
    <t>张玉辉</t>
  </si>
  <si>
    <t>张红梅</t>
  </si>
  <si>
    <t>长安村</t>
  </si>
  <si>
    <t>胡业友</t>
  </si>
  <si>
    <t>刘家凤</t>
  </si>
  <si>
    <t>胡英杰</t>
  </si>
  <si>
    <t>胡成旭</t>
  </si>
  <si>
    <t>梅可安</t>
  </si>
  <si>
    <t>杨东梅</t>
  </si>
  <si>
    <t>梅少明</t>
  </si>
  <si>
    <t>梅少涵</t>
  </si>
  <si>
    <t>梅述宝</t>
  </si>
  <si>
    <t>易得堂</t>
  </si>
  <si>
    <t>易显平</t>
  </si>
  <si>
    <t>张诗兰</t>
  </si>
  <si>
    <t>易国鑫</t>
  </si>
  <si>
    <t>曾世翠</t>
  </si>
  <si>
    <t>其他</t>
  </si>
  <si>
    <t>姚元聪</t>
  </si>
  <si>
    <t>徐兴春</t>
  </si>
  <si>
    <t>姚阳阳</t>
  </si>
  <si>
    <t>姚禾莉</t>
  </si>
  <si>
    <t>姚芳芳</t>
  </si>
  <si>
    <t>姚元军</t>
  </si>
  <si>
    <t>姚和苗</t>
  </si>
  <si>
    <t>姚元虎</t>
  </si>
  <si>
    <t>陈孝美</t>
  </si>
  <si>
    <t>姚和鑫</t>
  </si>
  <si>
    <t>姚敏</t>
  </si>
  <si>
    <t>朱忠兰</t>
  </si>
  <si>
    <t>之岳母</t>
  </si>
  <si>
    <t>姚元兴</t>
  </si>
  <si>
    <t>姚杰</t>
  </si>
  <si>
    <t>中坝村</t>
  </si>
  <si>
    <t>黄华章</t>
  </si>
  <si>
    <t>黄波</t>
  </si>
  <si>
    <t>柏桥村</t>
  </si>
  <si>
    <t>余孝发</t>
  </si>
  <si>
    <t>俞德秀</t>
  </si>
  <si>
    <t>余明侠</t>
  </si>
  <si>
    <t>邓柏宇</t>
  </si>
  <si>
    <t>之外孙子</t>
  </si>
  <si>
    <t>王馨悦</t>
  </si>
  <si>
    <t>之外孙女</t>
  </si>
  <si>
    <t>曾华平</t>
  </si>
  <si>
    <t>曹明芝</t>
  </si>
  <si>
    <t>曾永康</t>
  </si>
  <si>
    <t>曾永竹</t>
  </si>
  <si>
    <t>李家珍</t>
  </si>
  <si>
    <t>叶林峰</t>
  </si>
  <si>
    <t>谭世彩</t>
  </si>
  <si>
    <t>叶浩</t>
  </si>
  <si>
    <t>叶梅</t>
  </si>
  <si>
    <t>叶辉</t>
  </si>
  <si>
    <t>魏诗明</t>
  </si>
  <si>
    <t>魏业清</t>
  </si>
  <si>
    <t>李茂兰</t>
  </si>
  <si>
    <t>黄加林</t>
  </si>
  <si>
    <t>魏书涛</t>
  </si>
  <si>
    <t>谢贤发</t>
  </si>
  <si>
    <t>付琴</t>
  </si>
  <si>
    <t>谢仁文博</t>
  </si>
  <si>
    <t>谢鑫月</t>
  </si>
  <si>
    <t>何礼琴</t>
  </si>
  <si>
    <t>陈礼平</t>
  </si>
  <si>
    <t>王燕</t>
  </si>
  <si>
    <t>陈家熹</t>
  </si>
  <si>
    <t>牟丑娟
（何仕国）</t>
  </si>
  <si>
    <t>何易园</t>
  </si>
  <si>
    <t>何易富</t>
  </si>
  <si>
    <t>罗德芬</t>
  </si>
  <si>
    <t>李传成</t>
  </si>
  <si>
    <t>李家文</t>
  </si>
  <si>
    <t>李家登</t>
  </si>
  <si>
    <t>李琪</t>
  </si>
  <si>
    <t>陈天发</t>
  </si>
  <si>
    <t>赵明</t>
  </si>
  <si>
    <t>俞菊花</t>
  </si>
  <si>
    <t>赵俞涛</t>
  </si>
  <si>
    <t>赵可馨</t>
  </si>
  <si>
    <t>一心村</t>
  </si>
  <si>
    <t>吴明新</t>
  </si>
  <si>
    <t>柯长香</t>
  </si>
  <si>
    <t>吴大艳</t>
  </si>
  <si>
    <t>付清均</t>
  </si>
  <si>
    <t>阮长琴</t>
  </si>
  <si>
    <t>付红旗</t>
  </si>
  <si>
    <t>付浩然</t>
  </si>
  <si>
    <t>何清康</t>
  </si>
  <si>
    <t>何先涛</t>
  </si>
  <si>
    <t>何德生</t>
  </si>
  <si>
    <t>杜开明</t>
  </si>
  <si>
    <t>高洪彩</t>
  </si>
  <si>
    <t>杜昌兵</t>
  </si>
  <si>
    <t>杜子国</t>
  </si>
  <si>
    <t>杜开地</t>
  </si>
  <si>
    <t>杜娅妮</t>
  </si>
  <si>
    <t>何清根</t>
  </si>
  <si>
    <t>何先锐</t>
  </si>
  <si>
    <t>文光先</t>
  </si>
  <si>
    <t>何清军</t>
  </si>
  <si>
    <t>阮诗美</t>
  </si>
  <si>
    <t>何先洲</t>
  </si>
  <si>
    <t>何颖</t>
  </si>
  <si>
    <t>王偕秀</t>
  </si>
  <si>
    <t>109户</t>
  </si>
  <si>
    <t>362人</t>
  </si>
  <si>
    <r>
      <rPr>
        <sz val="12"/>
        <rFont val="宋体"/>
        <charset val="134"/>
      </rPr>
      <t>12060.93</t>
    </r>
    <r>
      <rPr>
        <sz val="12"/>
        <rFont val="SimSun"/>
        <charset val="134"/>
      </rPr>
      <t>㎡</t>
    </r>
  </si>
  <si>
    <t xml:space="preserve"> 石泉县饶峰镇2018建档立卡易地扶贫移民搬迁贫困户旧宅腾退农户奖补资金兑现台帐</t>
  </si>
  <si>
    <t xml:space="preserve">        填报单位：饶峰镇人民政府        负责人：刘平安       填表人：谭淼        联系电话：15319847470        填报时间：2019.6.10</t>
  </si>
  <si>
    <t>大湾村</t>
  </si>
  <si>
    <t>赵为翠</t>
  </si>
  <si>
    <t>邹再华</t>
  </si>
  <si>
    <t>向以发</t>
  </si>
  <si>
    <t>刘艳</t>
  </si>
  <si>
    <t>向守菊</t>
  </si>
  <si>
    <t>女</t>
  </si>
  <si>
    <t>向守丹</t>
  </si>
  <si>
    <t>长女</t>
  </si>
  <si>
    <t>徐志香</t>
  </si>
  <si>
    <t>母亲</t>
  </si>
  <si>
    <t>刘祖成</t>
  </si>
  <si>
    <t>刘远江</t>
  </si>
  <si>
    <t>子</t>
  </si>
  <si>
    <t>刘吉海</t>
  </si>
  <si>
    <t>张教华</t>
  </si>
  <si>
    <t>赵伦福</t>
  </si>
  <si>
    <t>王永平</t>
  </si>
  <si>
    <t>赵广彬</t>
  </si>
  <si>
    <t>程来平</t>
  </si>
  <si>
    <t>刘礼芳</t>
  </si>
  <si>
    <t>程浩</t>
  </si>
  <si>
    <t>次子</t>
  </si>
  <si>
    <t>程果</t>
  </si>
  <si>
    <t>纪昌海</t>
  </si>
  <si>
    <t>聂姗姗</t>
  </si>
  <si>
    <t>纪晓彤</t>
  </si>
  <si>
    <t>二女</t>
  </si>
  <si>
    <t>纪惠欣</t>
  </si>
  <si>
    <t>光明村</t>
  </si>
  <si>
    <t>严华胜</t>
  </si>
  <si>
    <t>胡值香</t>
  </si>
  <si>
    <t>严才欣</t>
  </si>
  <si>
    <t>三女</t>
  </si>
  <si>
    <t>严才倩</t>
  </si>
  <si>
    <t>严才娜</t>
  </si>
  <si>
    <t>董克林</t>
  </si>
  <si>
    <t>曹兴菊</t>
  </si>
  <si>
    <t>董欣</t>
  </si>
  <si>
    <t>董焕</t>
  </si>
  <si>
    <t>董才早</t>
  </si>
  <si>
    <t>父亲</t>
  </si>
  <si>
    <t>杨锦秀</t>
  </si>
  <si>
    <t>金星村</t>
  </si>
  <si>
    <t>张凤友</t>
  </si>
  <si>
    <t>张龙富</t>
  </si>
  <si>
    <t>陈昌秀</t>
  </si>
  <si>
    <t>纪昌全</t>
  </si>
  <si>
    <t>岳子仙</t>
  </si>
  <si>
    <t>李家顺</t>
  </si>
  <si>
    <t>杨长翠</t>
  </si>
  <si>
    <t>李长勤</t>
  </si>
  <si>
    <t>陈维真</t>
  </si>
  <si>
    <t>何忠兰</t>
  </si>
  <si>
    <t>陈一坤</t>
  </si>
  <si>
    <t>长子</t>
  </si>
  <si>
    <t>牛羊河村</t>
  </si>
  <si>
    <t>徐怀早</t>
  </si>
  <si>
    <t>朱金虎</t>
  </si>
  <si>
    <t>朱万全</t>
  </si>
  <si>
    <t>尤成彩</t>
  </si>
  <si>
    <t>李长庚</t>
  </si>
  <si>
    <t>谭家芝</t>
  </si>
  <si>
    <t>李加龙</t>
  </si>
  <si>
    <t>李书诚</t>
  </si>
  <si>
    <t>李兴华</t>
  </si>
  <si>
    <t>李锦兮</t>
  </si>
  <si>
    <t>李正金</t>
  </si>
  <si>
    <t>王永莲</t>
  </si>
  <si>
    <t>熊其东</t>
  </si>
  <si>
    <t>杨义财</t>
  </si>
  <si>
    <t>李昌翠</t>
  </si>
  <si>
    <t>杨贵兵</t>
  </si>
  <si>
    <t>余敏</t>
  </si>
  <si>
    <t>杨扬</t>
  </si>
  <si>
    <t>蒲溪村</t>
  </si>
  <si>
    <t>周忠贵</t>
  </si>
  <si>
    <t>周和兴</t>
  </si>
  <si>
    <t>蒋书军</t>
  </si>
  <si>
    <t>蒋小莉</t>
  </si>
  <si>
    <t>蒋诗友</t>
  </si>
  <si>
    <t>蒋啟兵</t>
  </si>
  <si>
    <t>梁得芬</t>
  </si>
  <si>
    <t>蒋梦雅</t>
  </si>
  <si>
    <t>蒋悦</t>
  </si>
  <si>
    <t>李永春</t>
  </si>
  <si>
    <t>张教芝</t>
  </si>
  <si>
    <t>李丽</t>
  </si>
  <si>
    <t>齐心村</t>
  </si>
  <si>
    <t>陈多进</t>
  </si>
  <si>
    <t>符德斗</t>
  </si>
  <si>
    <t>周丛秀</t>
  </si>
  <si>
    <t>陈胜元</t>
  </si>
  <si>
    <t>田玉奇</t>
  </si>
  <si>
    <t>袁可美</t>
  </si>
  <si>
    <t>田自力</t>
  </si>
  <si>
    <t>周发琴</t>
  </si>
  <si>
    <t>田建渝</t>
  </si>
  <si>
    <t>符德兴</t>
  </si>
  <si>
    <t>饶峰村</t>
  </si>
  <si>
    <t>张寿成</t>
  </si>
  <si>
    <t>张吉清</t>
  </si>
  <si>
    <t>陈兴革</t>
  </si>
  <si>
    <t>胡直春</t>
  </si>
  <si>
    <t>陈世坤</t>
  </si>
  <si>
    <t>陈世锋</t>
  </si>
  <si>
    <t>陈兴兵</t>
  </si>
  <si>
    <t>李其梅</t>
  </si>
  <si>
    <t>陈娜</t>
  </si>
  <si>
    <t>三岔河村</t>
  </si>
  <si>
    <t>吴长芝</t>
  </si>
  <si>
    <t>胡天富</t>
  </si>
  <si>
    <t>聂长芬</t>
  </si>
  <si>
    <t>三合村</t>
  </si>
  <si>
    <t>潘国江</t>
  </si>
  <si>
    <t>周平仙</t>
  </si>
  <si>
    <t>潘超</t>
  </si>
  <si>
    <t>潘国斌</t>
  </si>
  <si>
    <t>沈祖兵</t>
  </si>
  <si>
    <t>罗友艳</t>
  </si>
  <si>
    <t>沈康</t>
  </si>
  <si>
    <t>沈浩</t>
  </si>
  <si>
    <t>沈来叁</t>
  </si>
  <si>
    <t>覃成恩</t>
  </si>
  <si>
    <t>蒋礼凤</t>
  </si>
  <si>
    <t>覃惠民</t>
  </si>
  <si>
    <t>覃佩忠</t>
  </si>
  <si>
    <t>覃佩松</t>
  </si>
  <si>
    <t>三子</t>
  </si>
  <si>
    <t>陈守良</t>
  </si>
  <si>
    <t>陈毅</t>
  </si>
  <si>
    <t>刘继兴</t>
  </si>
  <si>
    <t>新场村</t>
  </si>
  <si>
    <t>黄松林</t>
  </si>
  <si>
    <t>胡美林</t>
  </si>
  <si>
    <t>黄钰</t>
  </si>
  <si>
    <t>彭啟莲</t>
  </si>
  <si>
    <t>黄霞</t>
  </si>
  <si>
    <t>谭朝贵</t>
  </si>
  <si>
    <t>陶明翠</t>
  </si>
  <si>
    <t>新华村</t>
  </si>
  <si>
    <t>古明孝</t>
  </si>
  <si>
    <t>刘传中</t>
  </si>
  <si>
    <t>刘晓艳</t>
  </si>
  <si>
    <t>杨先安</t>
  </si>
  <si>
    <t>钟仁芳</t>
  </si>
  <si>
    <t>杨绪宇</t>
  </si>
  <si>
    <t>杨细荣</t>
  </si>
  <si>
    <t>杨绪思</t>
  </si>
  <si>
    <t>杨承银</t>
  </si>
  <si>
    <t>肖堂美</t>
  </si>
  <si>
    <t xml:space="preserve"> 石泉县池河镇2018年度第二批增减挂钩旧宅腾退农户（易地扶贫搬迁贫困户）奖补资金兑现台帐</t>
  </si>
  <si>
    <t>填报单位：池河镇政府         负责人：谢远利        填表人：詹淼、徐萌          联系电话：17802958199              填报时间：2019年8月30日</t>
  </si>
  <si>
    <t>合一村一组</t>
  </si>
  <si>
    <t>刘文俭</t>
  </si>
  <si>
    <r>
      <rPr>
        <sz val="10"/>
        <color rgb="FFFF0000"/>
        <rFont val="宋体"/>
        <charset val="134"/>
      </rPr>
      <t>是“十三五”搬迁贫困户，</t>
    </r>
    <r>
      <rPr>
        <sz val="10"/>
        <rFont val="宋体"/>
        <charset val="134"/>
      </rPr>
      <t>户主之父刘显兴2018年5月死亡，享受搬迁补助为5人</t>
    </r>
  </si>
  <si>
    <t>钟家秀</t>
  </si>
  <si>
    <t>刘明钰</t>
  </si>
  <si>
    <t>刘明扬</t>
  </si>
  <si>
    <t>合一村三组</t>
  </si>
  <si>
    <t>刘显运</t>
  </si>
  <si>
    <r>
      <rPr>
        <sz val="10"/>
        <color rgb="FFFF0000"/>
        <rFont val="宋体"/>
        <charset val="134"/>
      </rPr>
      <t>是“十三五”搬迁贫困户，</t>
    </r>
    <r>
      <rPr>
        <sz val="10"/>
        <rFont val="宋体"/>
        <charset val="134"/>
      </rPr>
      <t>户主配偶邱昌美2018年7月死亡，享受搬迁补助为5人</t>
    </r>
  </si>
  <si>
    <t>刘文艳</t>
  </si>
  <si>
    <t>邱兴富</t>
  </si>
  <si>
    <t>之女婿</t>
  </si>
  <si>
    <t>刘小云</t>
  </si>
  <si>
    <t>邱龙旺</t>
  </si>
  <si>
    <t>合一村四组</t>
  </si>
  <si>
    <t>刘文进</t>
  </si>
  <si>
    <t>合一村五组</t>
  </si>
  <si>
    <t>罗文清</t>
  </si>
  <si>
    <t>陈长秀</t>
  </si>
  <si>
    <t>罗梓轩</t>
  </si>
  <si>
    <t>罗焜</t>
  </si>
  <si>
    <t>合一村六组</t>
  </si>
  <si>
    <t>李怀重</t>
  </si>
  <si>
    <t>陈佑香</t>
  </si>
  <si>
    <t>合一村6组</t>
  </si>
  <si>
    <t>邓国佑</t>
  </si>
  <si>
    <t>邓永健</t>
  </si>
  <si>
    <t>郭术群</t>
  </si>
  <si>
    <t>邓远强</t>
  </si>
  <si>
    <t>邓小敏</t>
  </si>
  <si>
    <t>邓国林</t>
  </si>
  <si>
    <t>王子银</t>
  </si>
  <si>
    <t>合一村七组</t>
  </si>
  <si>
    <t>王永福</t>
  </si>
  <si>
    <t>马支全</t>
  </si>
  <si>
    <t>合一村8组</t>
  </si>
  <si>
    <t>钟建华</t>
  </si>
  <si>
    <t>刘远兰</t>
  </si>
  <si>
    <t>钟永平</t>
  </si>
  <si>
    <t>钟建双</t>
  </si>
  <si>
    <t>钟建水</t>
  </si>
  <si>
    <t>合一村九组</t>
  </si>
  <si>
    <t>曹照平</t>
  </si>
  <si>
    <t>曹照清</t>
  </si>
  <si>
    <t>李寸林</t>
  </si>
  <si>
    <r>
      <rPr>
        <sz val="10"/>
        <color rgb="FFFF0000"/>
        <rFont val="宋体"/>
        <charset val="134"/>
      </rPr>
      <t>是“十三五”搬迁贫困户</t>
    </r>
    <r>
      <rPr>
        <sz val="10"/>
        <rFont val="宋体"/>
        <charset val="134"/>
      </rPr>
      <t>，户主之母沈才银2018年11月死亡，享受补助为7人</t>
    </r>
  </si>
  <si>
    <t>任顺荣</t>
  </si>
  <si>
    <t>李定根</t>
  </si>
  <si>
    <t>李定梅</t>
  </si>
  <si>
    <t>李定琴</t>
  </si>
  <si>
    <t>李萍萍</t>
  </si>
  <si>
    <t>胡持银</t>
  </si>
  <si>
    <t>胡远刚</t>
  </si>
  <si>
    <t>余富平</t>
  </si>
  <si>
    <t>胡宇栋</t>
  </si>
  <si>
    <t>杨福彩</t>
  </si>
  <si>
    <t>杨福孝</t>
  </si>
  <si>
    <t>力建村七组</t>
  </si>
  <si>
    <t>董尚根</t>
  </si>
  <si>
    <t>董尚兴</t>
  </si>
  <si>
    <t>力建村九组</t>
  </si>
  <si>
    <t>钟贵富</t>
  </si>
  <si>
    <t>罗兴茂</t>
  </si>
  <si>
    <t>力建村3组</t>
  </si>
  <si>
    <t>尹义生</t>
  </si>
  <si>
    <t>尹增国</t>
  </si>
  <si>
    <t>蔡晓利</t>
  </si>
  <si>
    <t>尹瑞明</t>
  </si>
  <si>
    <t>力建村4组</t>
  </si>
  <si>
    <t>陈长学</t>
  </si>
  <si>
    <t>陈向银</t>
  </si>
  <si>
    <t>力建村9组</t>
  </si>
  <si>
    <t>陈友贵</t>
  </si>
  <si>
    <t>喻正泉</t>
  </si>
  <si>
    <t>罗兴秀</t>
  </si>
  <si>
    <t>覃金富</t>
  </si>
  <si>
    <t>五爱村12组</t>
  </si>
  <si>
    <t>陈朝海</t>
  </si>
  <si>
    <t>陈停波</t>
  </si>
  <si>
    <t>陈停三</t>
  </si>
  <si>
    <t>陈停亚</t>
  </si>
  <si>
    <t>五爱村13组</t>
  </si>
  <si>
    <t>王梓勋</t>
  </si>
  <si>
    <t>王应飞</t>
  </si>
  <si>
    <t>况兰</t>
  </si>
  <si>
    <t>王永涛</t>
  </si>
  <si>
    <t>王永强</t>
  </si>
  <si>
    <t>五爱13组</t>
  </si>
  <si>
    <t>王梓勤</t>
  </si>
  <si>
    <t>廖芝德</t>
  </si>
  <si>
    <t>王应松</t>
  </si>
  <si>
    <t>李科亮</t>
  </si>
  <si>
    <t>王荣</t>
  </si>
  <si>
    <t>王涵</t>
  </si>
  <si>
    <t>五爱村15组</t>
  </si>
  <si>
    <t>王全仁</t>
  </si>
  <si>
    <t>杜开秀</t>
  </si>
  <si>
    <t>王美清</t>
  </si>
  <si>
    <t>王登亮</t>
  </si>
  <si>
    <t>王登玉</t>
  </si>
  <si>
    <t>欧立安</t>
  </si>
  <si>
    <t>五爱村六组</t>
  </si>
  <si>
    <t>龚兴银</t>
  </si>
  <si>
    <t>龚洪成</t>
  </si>
  <si>
    <t>陈长术</t>
  </si>
  <si>
    <t>五爱村14组</t>
  </si>
  <si>
    <t>冯才宝</t>
  </si>
  <si>
    <t>冯才成</t>
  </si>
  <si>
    <t>柏安村2组</t>
  </si>
  <si>
    <t>刘远菊</t>
  </si>
  <si>
    <t>马本华</t>
  </si>
  <si>
    <t>柏安村3组</t>
  </si>
  <si>
    <t>彭祥财</t>
  </si>
  <si>
    <t>刘家彩</t>
  </si>
  <si>
    <t>彭凯</t>
  </si>
  <si>
    <t>彭艳</t>
  </si>
  <si>
    <t>刘文玉</t>
  </si>
  <si>
    <t>柏安村4组</t>
  </si>
  <si>
    <t>张合期</t>
  </si>
  <si>
    <t>徐炳秀</t>
  </si>
  <si>
    <t>张飞华</t>
  </si>
  <si>
    <t>张飞成</t>
  </si>
  <si>
    <t>柏安村5组</t>
  </si>
  <si>
    <t>陈定寿</t>
  </si>
  <si>
    <t>马本美</t>
  </si>
  <si>
    <t>陈国平</t>
  </si>
  <si>
    <t>邓冬梅</t>
  </si>
  <si>
    <t>陈永慧</t>
  </si>
  <si>
    <t>马支友</t>
  </si>
  <si>
    <t>古合秀</t>
  </si>
  <si>
    <t>马本进</t>
  </si>
  <si>
    <t>柏安村6组</t>
  </si>
  <si>
    <t>李来友</t>
  </si>
  <si>
    <t>李永巧</t>
  </si>
  <si>
    <t>张小芳</t>
  </si>
  <si>
    <t>李应钦</t>
  </si>
  <si>
    <t>李雅欣</t>
  </si>
  <si>
    <t>陈书友</t>
  </si>
  <si>
    <t>陈传军</t>
  </si>
  <si>
    <t>李怀艳</t>
  </si>
  <si>
    <r>
      <rPr>
        <sz val="10"/>
        <color rgb="FFFF0000"/>
        <rFont val="宋体"/>
        <charset val="134"/>
      </rPr>
      <t>是“十三五”搬迁贫困户，</t>
    </r>
    <r>
      <rPr>
        <sz val="10"/>
        <rFont val="宋体"/>
        <charset val="134"/>
      </rPr>
      <t>2019返贫纳入易地扶贫搬迁贫困户</t>
    </r>
  </si>
  <si>
    <t>陆杨</t>
  </si>
  <si>
    <t>陆文凤</t>
  </si>
  <si>
    <t>陈吉凤</t>
  </si>
  <si>
    <t>良田村12组</t>
  </si>
  <si>
    <t>杨仁华</t>
  </si>
  <si>
    <t>良田村13组</t>
  </si>
  <si>
    <t>刘朝根</t>
  </si>
  <si>
    <t>李永香</t>
  </si>
  <si>
    <t>良田村16组</t>
  </si>
  <si>
    <t>刘代成</t>
  </si>
  <si>
    <t>朱述德</t>
  </si>
  <si>
    <t>良田村5组</t>
  </si>
  <si>
    <t>谢先伍</t>
  </si>
  <si>
    <t>纪艳</t>
  </si>
  <si>
    <t>谢渲然</t>
  </si>
  <si>
    <t>谢沐铃</t>
  </si>
  <si>
    <t>谢先华</t>
  </si>
  <si>
    <r>
      <rPr>
        <sz val="10"/>
        <color rgb="FFFF0000"/>
        <rFont val="宋体"/>
        <charset val="134"/>
      </rPr>
      <t>是“十三五”搬迁贫困户，</t>
    </r>
    <r>
      <rPr>
        <sz val="10"/>
        <rFont val="宋体"/>
        <charset val="134"/>
      </rPr>
      <t>,户主之父谢守全2018年1月死亡，享受搬迁补助为3人</t>
    </r>
  </si>
  <si>
    <t>李佑玉</t>
  </si>
  <si>
    <t>欧立梅</t>
  </si>
  <si>
    <t>叶滋博</t>
  </si>
  <si>
    <t>叶晶晶</t>
  </si>
  <si>
    <t>陈泽伍</t>
  </si>
  <si>
    <t>胡翠章</t>
  </si>
  <si>
    <t>陈莘乐</t>
  </si>
  <si>
    <t>良田村6组</t>
  </si>
  <si>
    <t>刘代胜</t>
  </si>
  <si>
    <t>刘代贵</t>
  </si>
  <si>
    <t>王传萍</t>
  </si>
  <si>
    <t>刘方杰</t>
  </si>
  <si>
    <t>刘代保</t>
  </si>
  <si>
    <t>刘代林</t>
  </si>
  <si>
    <t>欧常斌</t>
  </si>
  <si>
    <r>
      <rPr>
        <sz val="10"/>
        <color rgb="FFFF0000"/>
        <rFont val="宋体"/>
        <charset val="134"/>
      </rPr>
      <t>是“十三五”搬迁贫困户，</t>
    </r>
    <r>
      <rPr>
        <sz val="10"/>
        <rFont val="宋体"/>
        <charset val="134"/>
      </rPr>
      <t>户主之母杨家明2018年4月死亡，享受搬迁补助为5人</t>
    </r>
  </si>
  <si>
    <t>张爱霞</t>
  </si>
  <si>
    <t>欧定垚</t>
  </si>
  <si>
    <t>欧武成</t>
  </si>
  <si>
    <t>良田村14组</t>
  </si>
  <si>
    <t>姚大根</t>
  </si>
  <si>
    <r>
      <rPr>
        <sz val="10"/>
        <color rgb="FFFF0000"/>
        <rFont val="宋体"/>
        <charset val="134"/>
      </rPr>
      <t>是“十三五”搬迁贫困户，</t>
    </r>
    <r>
      <rPr>
        <sz val="10"/>
        <rFont val="宋体"/>
        <charset val="134"/>
      </rPr>
      <t>2019新纳入易地扶贫搬迁贫困户</t>
    </r>
  </si>
  <si>
    <t>陈亚妹</t>
  </si>
  <si>
    <t>姚祖航</t>
  </si>
  <si>
    <t>陈鑫鑫</t>
  </si>
  <si>
    <t>姚文迪</t>
  </si>
  <si>
    <t>顺风村3组</t>
  </si>
  <si>
    <t>邓国海</t>
  </si>
  <si>
    <t>梁尚美</t>
  </si>
  <si>
    <t>合心村二组</t>
  </si>
  <si>
    <t>张元期</t>
  </si>
  <si>
    <t>合心村2组</t>
  </si>
  <si>
    <t>李茂兴</t>
  </si>
  <si>
    <t>合心村三组</t>
  </si>
  <si>
    <t>刘大木</t>
  </si>
  <si>
    <t>合心村6组</t>
  </si>
  <si>
    <t>晏昌亭</t>
  </si>
  <si>
    <t>江严翠</t>
  </si>
  <si>
    <t>合心村7组</t>
  </si>
  <si>
    <t>陈天元</t>
  </si>
  <si>
    <t>合心村七组</t>
  </si>
  <si>
    <t>刘文友</t>
  </si>
  <si>
    <t>刘文枝</t>
  </si>
  <si>
    <t>合心村8组</t>
  </si>
  <si>
    <t>陈兴树</t>
  </si>
  <si>
    <t>余芝银</t>
  </si>
  <si>
    <t>陈世斌</t>
  </si>
  <si>
    <t>陈友群</t>
  </si>
  <si>
    <t>陈媛媛</t>
  </si>
  <si>
    <t>合心村1组</t>
  </si>
  <si>
    <t>张飞才</t>
  </si>
  <si>
    <t>代忠兰</t>
  </si>
  <si>
    <t>张锦贵</t>
  </si>
  <si>
    <t>孙传莲</t>
  </si>
  <si>
    <t>陈先军</t>
  </si>
  <si>
    <t>陈洋</t>
  </si>
  <si>
    <t>合心村4组</t>
  </si>
  <si>
    <t>李运衣</t>
  </si>
  <si>
    <t>梁发新</t>
  </si>
  <si>
    <t>李向丹</t>
  </si>
  <si>
    <t>谭福香</t>
  </si>
  <si>
    <t>晏昌平</t>
  </si>
  <si>
    <t>徐德美</t>
  </si>
  <si>
    <t>晏珊</t>
  </si>
  <si>
    <t>晏娇</t>
  </si>
  <si>
    <t>何宣发</t>
  </si>
  <si>
    <t>何友娥</t>
  </si>
  <si>
    <t>双营村4组</t>
  </si>
  <si>
    <t>陈泽右</t>
  </si>
  <si>
    <t>高永前</t>
  </si>
  <si>
    <t>双营村七组</t>
  </si>
  <si>
    <t>曾天凤</t>
  </si>
  <si>
    <t>明星村19组</t>
  </si>
  <si>
    <t>张义菊</t>
  </si>
  <si>
    <t>刘朋</t>
  </si>
  <si>
    <t>刘小芳</t>
  </si>
  <si>
    <t>明星村1组</t>
  </si>
  <si>
    <t>李先勇</t>
  </si>
  <si>
    <t>刘小红</t>
  </si>
  <si>
    <t>李寸阳</t>
  </si>
  <si>
    <t>李梅</t>
  </si>
  <si>
    <t>明星村3组</t>
  </si>
  <si>
    <t>郝成保</t>
  </si>
  <si>
    <t>马本香</t>
  </si>
  <si>
    <t>李明满</t>
  </si>
  <si>
    <t>明星村4组</t>
  </si>
  <si>
    <t>郝光明</t>
  </si>
  <si>
    <t>宋生凤</t>
  </si>
  <si>
    <t>郝瑜茜</t>
  </si>
  <si>
    <t>郝思迪</t>
  </si>
  <si>
    <t>杨业兰</t>
  </si>
  <si>
    <t>焦昌菊</t>
  </si>
  <si>
    <t>王小芳</t>
  </si>
  <si>
    <t>新兴村四组</t>
  </si>
  <si>
    <t>李毛友</t>
  </si>
  <si>
    <t>新兴村七组</t>
  </si>
  <si>
    <t>吴贤平</t>
  </si>
  <si>
    <t>新兴村8组</t>
  </si>
  <si>
    <t>王先春</t>
  </si>
  <si>
    <t>李芳翠</t>
  </si>
  <si>
    <t xml:space="preserve"> 石泉县迎丰镇2018建档立卡易地扶贫移民搬迁贫困户旧宅旧宅腾退农户奖补资金兑现台帐</t>
  </si>
  <si>
    <t>填报单位：迎丰镇人民政府        负责人：贺强       填表人：郑石       联系电话：18709157805      填报时间：2019.8.29</t>
  </si>
  <si>
    <t>奖补  合计</t>
  </si>
  <si>
    <t>弓箭沟村二组</t>
  </si>
  <si>
    <t>胡尚喜</t>
  </si>
  <si>
    <t>尤国芝</t>
  </si>
  <si>
    <t>李建平</t>
  </si>
  <si>
    <t>王明香</t>
  </si>
  <si>
    <t>弓箭沟村三组</t>
  </si>
  <si>
    <t>黄尤友</t>
  </si>
  <si>
    <t>李怀香</t>
  </si>
  <si>
    <t>黄义志</t>
  </si>
  <si>
    <t>黄义培</t>
  </si>
  <si>
    <t>弓箭沟村四组</t>
  </si>
  <si>
    <t>王太春</t>
  </si>
  <si>
    <t>李佑金</t>
  </si>
  <si>
    <t>王贞侠</t>
  </si>
  <si>
    <t>张元荣</t>
  </si>
  <si>
    <t>王明龙</t>
  </si>
  <si>
    <t>王明树</t>
  </si>
  <si>
    <t>王明喆</t>
  </si>
  <si>
    <t>王太恩</t>
  </si>
  <si>
    <t>晏凤美</t>
  </si>
  <si>
    <t>王太祥</t>
  </si>
  <si>
    <t>弓箭沟村五组</t>
  </si>
  <si>
    <t>余青海</t>
  </si>
  <si>
    <t>陆小爱</t>
  </si>
  <si>
    <t>余茂荣</t>
  </si>
  <si>
    <t>余霏涵</t>
  </si>
  <si>
    <t>红花坪村二组</t>
  </si>
  <si>
    <t>江又权</t>
  </si>
  <si>
    <t>李从宁</t>
  </si>
  <si>
    <t>姜九华</t>
  </si>
  <si>
    <t>姜九付</t>
  </si>
  <si>
    <t>姜昱哲</t>
  </si>
  <si>
    <t>姜艾琳</t>
  </si>
  <si>
    <t>红花坪村四组</t>
  </si>
  <si>
    <t>胡林章</t>
  </si>
  <si>
    <t>庙梁村一组</t>
  </si>
  <si>
    <t>陈敬礼</t>
  </si>
  <si>
    <t>余顺录</t>
  </si>
  <si>
    <t>刘定香</t>
  </si>
  <si>
    <t>余时平</t>
  </si>
  <si>
    <t>余时毅</t>
  </si>
  <si>
    <t>庙梁村三组</t>
  </si>
  <si>
    <t>余顺晋</t>
  </si>
  <si>
    <t>黄金翠</t>
  </si>
  <si>
    <t>余时惠</t>
  </si>
  <si>
    <t>余垚垚</t>
  </si>
  <si>
    <t>王德明</t>
  </si>
  <si>
    <t>余顺丽</t>
  </si>
  <si>
    <t>王  勇</t>
  </si>
  <si>
    <t>新庄村</t>
  </si>
  <si>
    <t>欧常仔</t>
  </si>
  <si>
    <t>欧定华</t>
  </si>
  <si>
    <t>欧定刚</t>
  </si>
  <si>
    <t xml:space="preserve"> 石泉县喜河镇2018建档立卡易地扶贫移民搬迁贫困户旧宅旧宅腾退农户奖补资金兑现台帐(第二批)</t>
  </si>
  <si>
    <t>填报单位：喜河镇人民政府      负责人：吕隆斌      填表人：谢朝刚     联系电话：18291578516        填报时间：2019年8月30日</t>
  </si>
  <si>
    <t>序
号</t>
  </si>
  <si>
    <t>家庭
人口</t>
  </si>
  <si>
    <t>与户主
关系</t>
  </si>
  <si>
    <t>腾退
年度</t>
  </si>
  <si>
    <t>房屋奖补
资金（元）</t>
  </si>
  <si>
    <t>人均奖补
（6000元/人）</t>
  </si>
  <si>
    <t>十三五搬
迁贫困户</t>
  </si>
  <si>
    <t>蔡河村</t>
  </si>
  <si>
    <t>谭邦兴</t>
  </si>
  <si>
    <t>黄国章</t>
  </si>
  <si>
    <t>谭世波</t>
  </si>
  <si>
    <t>奎星村一组</t>
  </si>
  <si>
    <t>李登培</t>
  </si>
  <si>
    <t>吴照菊</t>
  </si>
  <si>
    <t>福星村三组</t>
  </si>
  <si>
    <t>夏培富</t>
  </si>
  <si>
    <t>新喜村五组</t>
  </si>
  <si>
    <t>魏世全</t>
  </si>
  <si>
    <t>胡德玲</t>
  </si>
  <si>
    <t>魏小雨</t>
  </si>
  <si>
    <t>魏梦茜</t>
  </si>
  <si>
    <t>邱再凤</t>
  </si>
  <si>
    <t>魏隆浩</t>
  </si>
  <si>
    <t>魏晓欣</t>
  </si>
  <si>
    <t>新喜村二组</t>
  </si>
  <si>
    <t>李荣超</t>
  </si>
  <si>
    <t>曾发琴</t>
  </si>
  <si>
    <t>李胜镜</t>
  </si>
  <si>
    <t>李胜萱</t>
  </si>
  <si>
    <t>李荣勤</t>
  </si>
  <si>
    <t>冯吉艳</t>
  </si>
  <si>
    <t>杨吉贵</t>
  </si>
  <si>
    <t>李胜龙</t>
  </si>
  <si>
    <t>档山村四组</t>
  </si>
  <si>
    <t>刘远财</t>
  </si>
  <si>
    <t>徐维秀</t>
  </si>
  <si>
    <t>档山村五组</t>
  </si>
  <si>
    <t>张太寿</t>
  </si>
  <si>
    <t>吴加翠</t>
  </si>
  <si>
    <t>长阳村四组</t>
  </si>
  <si>
    <t>任治鹏</t>
  </si>
  <si>
    <t>韩明慧</t>
  </si>
  <si>
    <t>任佳瑞</t>
  </si>
  <si>
    <t>任茜</t>
  </si>
  <si>
    <t>任佳敏</t>
  </si>
  <si>
    <t>长阳村二组</t>
  </si>
  <si>
    <t>孟尚德</t>
  </si>
  <si>
    <t>任治应</t>
  </si>
  <si>
    <t>仁家乐</t>
  </si>
  <si>
    <t>盘龙村八组</t>
  </si>
  <si>
    <t>陈信勇</t>
  </si>
  <si>
    <t>陈先华</t>
  </si>
  <si>
    <t>王照香</t>
  </si>
  <si>
    <t>大雁村一组</t>
  </si>
  <si>
    <t>伍上召</t>
  </si>
  <si>
    <t>田心村一组</t>
  </si>
  <si>
    <t>黄炳伍</t>
  </si>
  <si>
    <t>万子翠</t>
  </si>
  <si>
    <t>黄亮</t>
  </si>
  <si>
    <t>李养贵</t>
  </si>
  <si>
    <t>李天伟</t>
  </si>
  <si>
    <t>李静</t>
  </si>
  <si>
    <t>陈代树</t>
  </si>
  <si>
    <t>张家美</t>
  </si>
  <si>
    <t>树林村七组</t>
  </si>
  <si>
    <t>杨明清</t>
  </si>
  <si>
    <t>杨世勇</t>
  </si>
  <si>
    <t>晨光村二组</t>
  </si>
  <si>
    <t>余其智</t>
  </si>
  <si>
    <t>邹定月</t>
  </si>
  <si>
    <t>余梦婷</t>
  </si>
  <si>
    <t>余浩浩</t>
  </si>
  <si>
    <t>团结村三组</t>
  </si>
  <si>
    <t>邹同顺</t>
  </si>
  <si>
    <t>邹坤</t>
  </si>
  <si>
    <t>王春丽</t>
  </si>
  <si>
    <t>邹祥瑞</t>
  </si>
  <si>
    <t>中心村一组</t>
  </si>
  <si>
    <t>胡昌亿</t>
  </si>
  <si>
    <t>王雪芳</t>
  </si>
  <si>
    <t>胡鳗舟</t>
  </si>
  <si>
    <t>胡美君</t>
  </si>
  <si>
    <t>胡偷苗</t>
  </si>
  <si>
    <t>刘贤于</t>
  </si>
  <si>
    <t>熨斗镇2018年第二批建档立卡易地扶贫移民搬迁贫困户旧宅基地腾退奖补资金兑现台帐</t>
  </si>
  <si>
    <t>填报单位：熨斗镇人民政府      审核人：    吴成                    填表人：杨洪洁            填报时间：2019年8月30日              单位：㎡、户、人、元</t>
  </si>
  <si>
    <t>奖补
合计</t>
  </si>
  <si>
    <t>十三五搬迁
扶贫</t>
  </si>
  <si>
    <t>是否是“十三五”易地扶贫搬迁贫困户</t>
  </si>
  <si>
    <t>兑付时
人口数</t>
  </si>
  <si>
    <t>交钥匙工程5月9日系统人口数</t>
  </si>
  <si>
    <t>敬老院工程5月9日系统人口数</t>
  </si>
  <si>
    <t>瓦子沟村
一组</t>
  </si>
  <si>
    <t>吕绍伦</t>
  </si>
  <si>
    <t xml:space="preserve">是 </t>
  </si>
  <si>
    <t>吕兵</t>
  </si>
  <si>
    <t>吕東阳</t>
  </si>
  <si>
    <t>瓦子沟村
二组</t>
  </si>
  <si>
    <t>甘廷军</t>
  </si>
  <si>
    <t>谢升佑</t>
  </si>
  <si>
    <t>甘定宇</t>
  </si>
  <si>
    <t>甘凤婷</t>
  </si>
  <si>
    <t>甘安骏</t>
  </si>
  <si>
    <t>华美堂</t>
  </si>
  <si>
    <t>6</t>
  </si>
  <si>
    <t>张守银</t>
  </si>
  <si>
    <t>华波</t>
  </si>
  <si>
    <t>华含新</t>
  </si>
  <si>
    <t>陈燕</t>
  </si>
  <si>
    <t>华子晨</t>
  </si>
  <si>
    <t>茨林村
二组</t>
  </si>
  <si>
    <t>向从明</t>
  </si>
  <si>
    <t>7</t>
  </si>
  <si>
    <t>原户主死亡</t>
  </si>
  <si>
    <t>谢建会</t>
  </si>
  <si>
    <t>户主死亡</t>
  </si>
  <si>
    <t>谢勋柱</t>
  </si>
  <si>
    <t>朱远凤</t>
  </si>
  <si>
    <t>谢飘鑫</t>
  </si>
  <si>
    <t>谢杨</t>
  </si>
  <si>
    <t>谢飘群</t>
  </si>
  <si>
    <t>金星村
五组</t>
  </si>
  <si>
    <t>付顺明</t>
  </si>
  <si>
    <t>付顺平</t>
  </si>
  <si>
    <t>付永洋</t>
  </si>
  <si>
    <t>候贤翠</t>
  </si>
  <si>
    <t>付兴元</t>
  </si>
  <si>
    <t>2</t>
  </si>
  <si>
    <t>付顺聪</t>
  </si>
  <si>
    <t>刘家湾村
一组</t>
  </si>
  <si>
    <t>陈兴科</t>
  </si>
  <si>
    <t>张家银</t>
  </si>
  <si>
    <t>陈伟</t>
  </si>
  <si>
    <t>伊萍</t>
  </si>
  <si>
    <t>陈雨婷</t>
  </si>
  <si>
    <t>刘家湾村
二组</t>
  </si>
  <si>
    <t>李武富</t>
  </si>
  <si>
    <t>杨玉琴</t>
  </si>
  <si>
    <t>李小勇</t>
  </si>
  <si>
    <t>李小梅</t>
  </si>
  <si>
    <t>李武明</t>
  </si>
  <si>
    <t>蒋道芬</t>
  </si>
  <si>
    <t>李小松</t>
  </si>
  <si>
    <t>李小伟</t>
  </si>
  <si>
    <t>李小丽</t>
  </si>
  <si>
    <t>刘家湾村
三组</t>
  </si>
  <si>
    <t>吕隆奇</t>
  </si>
  <si>
    <t>吕清波</t>
  </si>
  <si>
    <t>吕迷</t>
  </si>
  <si>
    <t>王吉兰</t>
  </si>
  <si>
    <t>吕光辉</t>
  </si>
  <si>
    <t>刘家湾村
四组</t>
  </si>
  <si>
    <t>李自发</t>
  </si>
  <si>
    <t>何明芝</t>
  </si>
  <si>
    <t>李来余</t>
  </si>
  <si>
    <t>仁炳芳</t>
  </si>
  <si>
    <t>李潮鸿</t>
  </si>
  <si>
    <t>李潮婷</t>
  </si>
  <si>
    <t>刘家湾村
五组</t>
  </si>
  <si>
    <t>唐宗明</t>
  </si>
  <si>
    <t>张守兰</t>
  </si>
  <si>
    <t>唐大均</t>
  </si>
  <si>
    <t>唐大发</t>
  </si>
  <si>
    <t>杨业华</t>
  </si>
  <si>
    <t>陈远芝</t>
  </si>
  <si>
    <t>杨成芳</t>
  </si>
  <si>
    <t>吕恩贤</t>
  </si>
  <si>
    <t>刘应凯</t>
  </si>
  <si>
    <t>韩胜彩</t>
  </si>
  <si>
    <t>吕清富</t>
  </si>
  <si>
    <t>吕光鑫</t>
  </si>
  <si>
    <t>邱兴菊</t>
  </si>
  <si>
    <t>刘方全</t>
  </si>
  <si>
    <t>刘应兴</t>
  </si>
  <si>
    <t>刘道风</t>
  </si>
  <si>
    <t>刘道海</t>
  </si>
  <si>
    <t>刘从江</t>
  </si>
  <si>
    <t>刘崇金</t>
  </si>
  <si>
    <t>刘应龙</t>
  </si>
  <si>
    <t>刘道云</t>
  </si>
  <si>
    <t>邓召明</t>
  </si>
  <si>
    <t>李保菊</t>
  </si>
  <si>
    <t>邓诗兴</t>
  </si>
  <si>
    <t>邓诗鹏</t>
  </si>
  <si>
    <t>麦坪村
四组</t>
  </si>
  <si>
    <t>颜登贵</t>
  </si>
  <si>
    <t>孔祥桂</t>
  </si>
  <si>
    <t>颜开明</t>
  </si>
  <si>
    <t>颜开兵</t>
  </si>
  <si>
    <t>马本晏</t>
  </si>
  <si>
    <t>颜文军</t>
  </si>
  <si>
    <t>颜文红</t>
  </si>
  <si>
    <t>麦坪村
五组</t>
  </si>
  <si>
    <t>陈英顺</t>
  </si>
  <si>
    <t>陈贤林</t>
  </si>
  <si>
    <t>陈美琪</t>
  </si>
  <si>
    <t>麦坪村
六组</t>
  </si>
  <si>
    <t>梅术发</t>
  </si>
  <si>
    <t>本户已死亡</t>
  </si>
  <si>
    <t>齐建村
一组</t>
  </si>
  <si>
    <t>杨业宝</t>
  </si>
  <si>
    <t>李明翠</t>
  </si>
  <si>
    <t>杨成倩</t>
  </si>
  <si>
    <t>杨业军</t>
  </si>
  <si>
    <t>杨阳</t>
  </si>
  <si>
    <t>李先兰</t>
  </si>
  <si>
    <t>齐建村
三组</t>
  </si>
  <si>
    <t>万珠寿</t>
  </si>
  <si>
    <t>万胜国</t>
  </si>
  <si>
    <t>沙湾村
二组</t>
  </si>
  <si>
    <t>苏万明</t>
  </si>
  <si>
    <t>周开兰</t>
  </si>
  <si>
    <t>苏万兵</t>
  </si>
  <si>
    <t>长岭村
三组</t>
  </si>
  <si>
    <t>汪代佑</t>
  </si>
  <si>
    <t>中河村
三组</t>
  </si>
  <si>
    <t>张远玉</t>
  </si>
  <si>
    <t>敬老院</t>
  </si>
  <si>
    <t>张远会</t>
  </si>
  <si>
    <t>黄正田</t>
  </si>
  <si>
    <t>张昌荣</t>
  </si>
  <si>
    <t>中河村
二组</t>
  </si>
  <si>
    <t>张远银</t>
  </si>
  <si>
    <t>梅可友</t>
  </si>
  <si>
    <t>张超兴</t>
  </si>
  <si>
    <t>吴国菊</t>
  </si>
  <si>
    <t>张祝山</t>
  </si>
  <si>
    <t>张先琴</t>
  </si>
  <si>
    <t>张思雨</t>
  </si>
  <si>
    <t>30户</t>
  </si>
  <si>
    <t>113</t>
  </si>
  <si>
    <t>两河镇2018年度第二批易地扶贫移民搬迁贫困户旧宅腾退复垦奖补资金明细表</t>
  </si>
  <si>
    <t>乡(镇)</t>
  </si>
  <si>
    <t>姓名</t>
  </si>
  <si>
    <r>
      <rPr>
        <b/>
        <sz val="11"/>
        <rFont val="宋体"/>
        <charset val="134"/>
      </rPr>
      <t>家庭</t>
    </r>
    <r>
      <rPr>
        <b/>
        <sz val="11"/>
        <rFont val="Courier New"/>
      </rPr>
      <t xml:space="preserve">
</t>
    </r>
    <r>
      <rPr>
        <b/>
        <sz val="11"/>
        <rFont val="宋体"/>
        <charset val="134"/>
      </rPr>
      <t>人口</t>
    </r>
  </si>
  <si>
    <r>
      <rPr>
        <b/>
        <sz val="11"/>
        <rFont val="宋体"/>
        <charset val="134"/>
      </rPr>
      <t>与户主</t>
    </r>
    <r>
      <rPr>
        <b/>
        <sz val="11"/>
        <rFont val="Courier New"/>
      </rPr>
      <t xml:space="preserve">
</t>
    </r>
    <r>
      <rPr>
        <b/>
        <sz val="11"/>
        <rFont val="宋体"/>
        <charset val="134"/>
      </rPr>
      <t>关系</t>
    </r>
  </si>
  <si>
    <r>
      <rPr>
        <b/>
        <sz val="11"/>
        <rFont val="宋体"/>
        <charset val="134"/>
      </rPr>
      <t>人均奖补（</t>
    </r>
    <r>
      <rPr>
        <b/>
        <sz val="11"/>
        <rFont val="Courier New"/>
      </rPr>
      <t>6000</t>
    </r>
    <r>
      <rPr>
        <b/>
        <sz val="11"/>
        <rFont val="宋体"/>
        <charset val="134"/>
      </rPr>
      <t>元</t>
    </r>
    <r>
      <rPr>
        <b/>
        <sz val="11"/>
        <rFont val="Courier New"/>
      </rPr>
      <t>/</t>
    </r>
    <r>
      <rPr>
        <b/>
        <sz val="11"/>
        <rFont val="宋体"/>
        <charset val="134"/>
      </rPr>
      <t>人）</t>
    </r>
  </si>
  <si>
    <t>房屋奖补金额砖混80元、土木50元/㎡</t>
  </si>
  <si>
    <t>1</t>
  </si>
  <si>
    <t>童关村</t>
  </si>
  <si>
    <t>陶武明</t>
  </si>
  <si>
    <t>中心村</t>
  </si>
  <si>
    <t>刘德军</t>
  </si>
  <si>
    <t>张远琴</t>
  </si>
  <si>
    <t>刘凯悦</t>
  </si>
  <si>
    <t>陶伍松</t>
  </si>
  <si>
    <t>熊兴芳</t>
  </si>
  <si>
    <t>陶克坪</t>
  </si>
  <si>
    <t>陶克珍</t>
  </si>
  <si>
    <t>周友顺</t>
  </si>
  <si>
    <t>杨继芳</t>
  </si>
  <si>
    <t>武言玖</t>
  </si>
  <si>
    <t>丈夫</t>
  </si>
  <si>
    <t>新春村</t>
  </si>
  <si>
    <t>吴章成</t>
  </si>
  <si>
    <t>刘思美</t>
  </si>
  <si>
    <t>吴国树</t>
  </si>
  <si>
    <t>张德财</t>
  </si>
  <si>
    <t>魏仁纪</t>
  </si>
  <si>
    <t>张海祥</t>
  </si>
  <si>
    <t>8</t>
  </si>
  <si>
    <t>陈光财</t>
  </si>
  <si>
    <t>砖木</t>
  </si>
  <si>
    <t>陈明海</t>
  </si>
  <si>
    <t>陈飞</t>
  </si>
  <si>
    <t>任皓宇</t>
  </si>
  <si>
    <t>刘言芝</t>
  </si>
  <si>
    <t>9</t>
  </si>
  <si>
    <t>邓彩成</t>
  </si>
  <si>
    <t>邓慧</t>
  </si>
  <si>
    <t>10</t>
  </si>
  <si>
    <t>王明波</t>
  </si>
  <si>
    <t>王子涵</t>
  </si>
  <si>
    <t>王思熠</t>
  </si>
  <si>
    <t>11</t>
  </si>
  <si>
    <t>谭祖秀</t>
  </si>
  <si>
    <t>陈洪山</t>
  </si>
  <si>
    <t>12</t>
  </si>
  <si>
    <t>陈光德</t>
  </si>
  <si>
    <t>张华美</t>
  </si>
  <si>
    <t>陈明桧</t>
  </si>
  <si>
    <t>13</t>
  </si>
  <si>
    <t>陈发志</t>
  </si>
  <si>
    <t>谭福翠</t>
  </si>
  <si>
    <t>陈应</t>
  </si>
  <si>
    <t>朱兴丽</t>
  </si>
  <si>
    <t>陈俊哲</t>
  </si>
  <si>
    <t>14</t>
  </si>
  <si>
    <t>金盆村</t>
  </si>
  <si>
    <t>苗贵富</t>
  </si>
  <si>
    <t>余小娟</t>
  </si>
  <si>
    <t>苗慧慧</t>
  </si>
  <si>
    <t>苗倩倩</t>
  </si>
  <si>
    <t>董克芝</t>
  </si>
  <si>
    <t>15</t>
  </si>
  <si>
    <t>饶统山</t>
  </si>
  <si>
    <t>16</t>
  </si>
  <si>
    <t>陈富安</t>
  </si>
  <si>
    <t>黄朝凤</t>
  </si>
  <si>
    <t>17</t>
  </si>
  <si>
    <t>陈付平</t>
  </si>
  <si>
    <t>18</t>
  </si>
  <si>
    <t>吴贵才</t>
  </si>
  <si>
    <t>张艳</t>
  </si>
  <si>
    <t>19</t>
  </si>
  <si>
    <t>李明春</t>
  </si>
  <si>
    <t>向天发</t>
  </si>
  <si>
    <t>20</t>
  </si>
  <si>
    <t>胡远庆</t>
  </si>
  <si>
    <t>胡锐</t>
  </si>
  <si>
    <t>21</t>
  </si>
  <si>
    <t>邓美安</t>
  </si>
  <si>
    <t>22</t>
  </si>
  <si>
    <t>迎河村</t>
  </si>
  <si>
    <t>胜友才</t>
  </si>
  <si>
    <t>彭品秀</t>
  </si>
  <si>
    <t>胜天发</t>
  </si>
  <si>
    <t>胜一凡</t>
  </si>
  <si>
    <t>23</t>
  </si>
  <si>
    <t>王选主</t>
  </si>
  <si>
    <t>24</t>
  </si>
  <si>
    <t>王治玉</t>
  </si>
  <si>
    <t>王燕宁</t>
  </si>
  <si>
    <t>盛友连</t>
  </si>
  <si>
    <t>王治勇</t>
  </si>
  <si>
    <t>之兄</t>
  </si>
  <si>
    <t>25</t>
  </si>
  <si>
    <t>华金成</t>
  </si>
  <si>
    <t>易金芝</t>
  </si>
  <si>
    <t>华东梅</t>
  </si>
  <si>
    <t>26</t>
  </si>
  <si>
    <t>郑祖贵</t>
  </si>
  <si>
    <t>陈永芳</t>
  </si>
  <si>
    <t>郑孔燕</t>
  </si>
  <si>
    <t>罗世品</t>
  </si>
  <si>
    <t>郑昌宝</t>
  </si>
  <si>
    <t>27</t>
  </si>
  <si>
    <t>共和村</t>
  </si>
  <si>
    <t>卢停金</t>
  </si>
  <si>
    <t>卢朝刚</t>
  </si>
  <si>
    <t>贾青兰</t>
  </si>
  <si>
    <t>28</t>
  </si>
  <si>
    <t>王发章</t>
  </si>
  <si>
    <t>刘正芬</t>
  </si>
  <si>
    <t>王宇航</t>
  </si>
  <si>
    <t>王宁</t>
  </si>
  <si>
    <t>29</t>
  </si>
  <si>
    <t>李凤平</t>
  </si>
  <si>
    <t>刘少发</t>
  </si>
  <si>
    <t>30</t>
  </si>
  <si>
    <t>艾心村</t>
  </si>
  <si>
    <t>余恩勇</t>
  </si>
  <si>
    <t>刘国芝</t>
  </si>
  <si>
    <t>余小洁</t>
  </si>
  <si>
    <t>31</t>
  </si>
  <si>
    <t>张教富</t>
  </si>
  <si>
    <t>邓美平</t>
  </si>
  <si>
    <t>32</t>
  </si>
  <si>
    <t>刘国安</t>
  </si>
  <si>
    <t>黄国芳</t>
  </si>
  <si>
    <t>33</t>
  </si>
  <si>
    <t>马洪兵</t>
  </si>
  <si>
    <t>付德聪</t>
  </si>
  <si>
    <t>马世琴</t>
  </si>
  <si>
    <t>柯正美</t>
  </si>
  <si>
    <t>34</t>
  </si>
  <si>
    <t>高原村</t>
  </si>
  <si>
    <t>何治华</t>
  </si>
  <si>
    <t>余兴芝</t>
  </si>
  <si>
    <t>何杰</t>
  </si>
  <si>
    <t>何苗</t>
  </si>
  <si>
    <t>35</t>
  </si>
  <si>
    <t>火地沟</t>
  </si>
  <si>
    <t>李忠义</t>
  </si>
  <si>
    <t>张庆凤</t>
  </si>
  <si>
    <t>36</t>
  </si>
  <si>
    <t>杨华清</t>
  </si>
  <si>
    <t>刘恩凤</t>
  </si>
  <si>
    <t>37</t>
  </si>
  <si>
    <t>毛德忠</t>
  </si>
  <si>
    <t>毛明贵</t>
  </si>
  <si>
    <t>吴仕明</t>
  </si>
  <si>
    <t>102</t>
  </si>
  <si>
    <t xml:space="preserve"> 石泉县城关镇2018建档立卡易地扶贫移民搬迁贫困户旧宅腾退农户奖补资金兑表</t>
  </si>
  <si>
    <t>奖补
金额</t>
  </si>
  <si>
    <t>奖补
合计
（元）</t>
  </si>
  <si>
    <t>十三五
搬迁
贫困户</t>
  </si>
  <si>
    <t>备
注</t>
  </si>
  <si>
    <t>太平村</t>
  </si>
  <si>
    <t>蒋厚坤</t>
  </si>
  <si>
    <t>张永珍</t>
  </si>
  <si>
    <t>之妻</t>
  </si>
  <si>
    <t>蒋伟</t>
  </si>
  <si>
    <t>蒋盼</t>
  </si>
  <si>
    <t>百乐村</t>
  </si>
  <si>
    <t>陈可银</t>
  </si>
  <si>
    <t>陈绪波</t>
  </si>
  <si>
    <t>妻子</t>
  </si>
  <si>
    <t>东风村</t>
  </si>
  <si>
    <t>马孝安</t>
  </si>
  <si>
    <t>陈升翠</t>
  </si>
  <si>
    <t>马传水</t>
  </si>
  <si>
    <t>马煜祺</t>
  </si>
  <si>
    <t>马熠阳</t>
  </si>
  <si>
    <t>冯光举</t>
  </si>
  <si>
    <t>杨章翠</t>
  </si>
  <si>
    <t>妻</t>
  </si>
  <si>
    <t>冯贤强</t>
  </si>
  <si>
    <t>任定友</t>
  </si>
  <si>
    <t>郑金秀</t>
  </si>
  <si>
    <t>陈章奇</t>
  </si>
  <si>
    <t>陈章宏</t>
  </si>
  <si>
    <t>马忠兵</t>
  </si>
  <si>
    <t>余明翠</t>
  </si>
  <si>
    <t>马敏</t>
  </si>
  <si>
    <t>马孝春</t>
  </si>
  <si>
    <t>马孝胜</t>
  </si>
  <si>
    <t>马孝苹</t>
  </si>
  <si>
    <t>马忠主</t>
  </si>
  <si>
    <t>程传地</t>
  </si>
  <si>
    <t>梅可章</t>
  </si>
  <si>
    <t>梅述贵</t>
  </si>
  <si>
    <t>王道平</t>
  </si>
  <si>
    <t>陆洪琴</t>
  </si>
  <si>
    <t>马忠芳</t>
  </si>
  <si>
    <t>王光华</t>
  </si>
  <si>
    <t>王光楠</t>
  </si>
  <si>
    <t>杨章军</t>
  </si>
  <si>
    <t>马孝翠</t>
  </si>
  <si>
    <t>杨材桦</t>
  </si>
  <si>
    <t>杨梓琪</t>
  </si>
  <si>
    <t>王顺明</t>
  </si>
  <si>
    <t>马长莉</t>
  </si>
  <si>
    <t>王娟娟</t>
  </si>
  <si>
    <t>王君龙</t>
  </si>
  <si>
    <t>枫树村</t>
  </si>
  <si>
    <t>王开贵</t>
  </si>
  <si>
    <t>王  发</t>
  </si>
  <si>
    <t>王先丹</t>
  </si>
  <si>
    <t>王国鑫</t>
  </si>
  <si>
    <t>王燕菲</t>
  </si>
  <si>
    <t>郑春学</t>
  </si>
  <si>
    <t>纪洪兰</t>
  </si>
  <si>
    <t>郑世平</t>
  </si>
  <si>
    <t>郑书佳</t>
  </si>
  <si>
    <t>郑书灯</t>
  </si>
  <si>
    <t>古堰社区</t>
  </si>
  <si>
    <t>张祖孝</t>
  </si>
  <si>
    <t>王光平</t>
  </si>
  <si>
    <t>张德红</t>
  </si>
  <si>
    <t xml:space="preserve"> 配偶</t>
  </si>
  <si>
    <t>王勇</t>
  </si>
  <si>
    <t>王丹</t>
  </si>
  <si>
    <t>杨传兴</t>
  </si>
  <si>
    <t>陈世荣</t>
  </si>
  <si>
    <t>杨环</t>
  </si>
  <si>
    <t>陈贵金</t>
  </si>
  <si>
    <t>严运芳</t>
  </si>
  <si>
    <t>陈文文</t>
  </si>
  <si>
    <t>陈世早</t>
  </si>
  <si>
    <t>罗仁秀</t>
  </si>
  <si>
    <t>红二村</t>
  </si>
  <si>
    <t>李志申</t>
  </si>
  <si>
    <t>严云群</t>
  </si>
  <si>
    <t>李国松</t>
  </si>
  <si>
    <t>郑书平</t>
  </si>
  <si>
    <t>郑继霞</t>
  </si>
  <si>
    <t>郑继燚</t>
  </si>
  <si>
    <t>程刚位</t>
  </si>
  <si>
    <t>蒋世琴</t>
  </si>
  <si>
    <t>程香涵</t>
  </si>
  <si>
    <t>程来兵</t>
  </si>
  <si>
    <t>陈启奎</t>
  </si>
  <si>
    <t>胡红艳</t>
  </si>
  <si>
    <t>陈尚浩</t>
  </si>
  <si>
    <t>陈环</t>
  </si>
  <si>
    <t>李锦刚</t>
  </si>
  <si>
    <t>文胜玉</t>
  </si>
  <si>
    <t>盛前莉</t>
  </si>
  <si>
    <t>李乾坤</t>
  </si>
  <si>
    <t>李乾银</t>
  </si>
  <si>
    <t>许泽莲</t>
  </si>
  <si>
    <t>许启海</t>
  </si>
  <si>
    <t>许荣</t>
  </si>
  <si>
    <t>杨春富</t>
  </si>
  <si>
    <t>陈德宽</t>
  </si>
  <si>
    <t>陈茂艳</t>
  </si>
  <si>
    <t>陈茂芬</t>
  </si>
  <si>
    <t>陈茂山</t>
  </si>
  <si>
    <t>陈永芝</t>
  </si>
  <si>
    <t>陈茂群</t>
  </si>
  <si>
    <t>罗祖群</t>
  </si>
  <si>
    <t>陈保安</t>
  </si>
  <si>
    <t>陈鑫</t>
  </si>
  <si>
    <t>红星村</t>
  </si>
  <si>
    <t>祁大武</t>
  </si>
  <si>
    <t>祁国兵</t>
  </si>
  <si>
    <t>祁明涵</t>
  </si>
  <si>
    <t>之孙</t>
  </si>
  <si>
    <t>李寸晏</t>
  </si>
  <si>
    <t>陈兴礼</t>
  </si>
  <si>
    <t>陈正祥</t>
  </si>
  <si>
    <t>刘兴永</t>
  </si>
  <si>
    <t>何仕美</t>
  </si>
  <si>
    <t>刘顺兵</t>
  </si>
  <si>
    <t>城关</t>
  </si>
  <si>
    <t>雷兴</t>
  </si>
  <si>
    <t>杨长华</t>
  </si>
  <si>
    <t>亢照清</t>
  </si>
  <si>
    <t>杨远清</t>
  </si>
  <si>
    <t>将道珍</t>
  </si>
  <si>
    <t>龙堰村</t>
  </si>
  <si>
    <t>何中炳</t>
  </si>
  <si>
    <t>吴之翠</t>
  </si>
  <si>
    <t>何雨濛</t>
  </si>
  <si>
    <t>何英伟</t>
  </si>
  <si>
    <t>李永秀</t>
  </si>
  <si>
    <t>尤光秀</t>
  </si>
  <si>
    <t>汪顺庚</t>
  </si>
  <si>
    <t>农光村</t>
  </si>
  <si>
    <t>蒋厚美</t>
  </si>
  <si>
    <t>贾玉兵</t>
  </si>
  <si>
    <t>贾亚慧</t>
  </si>
  <si>
    <t>贾亚丽</t>
  </si>
  <si>
    <t>沙河村</t>
  </si>
  <si>
    <t>盛启友</t>
  </si>
  <si>
    <t>双桥村</t>
  </si>
  <si>
    <t>李家胜</t>
  </si>
  <si>
    <t>李润洋</t>
  </si>
  <si>
    <t>刘孝进</t>
  </si>
  <si>
    <t>周传兰</t>
  </si>
  <si>
    <t>徐维银</t>
  </si>
  <si>
    <t>双喜村</t>
  </si>
  <si>
    <t>王明义</t>
  </si>
  <si>
    <t>王芳</t>
  </si>
  <si>
    <t>双嶂村</t>
  </si>
  <si>
    <t>何英坤</t>
  </si>
  <si>
    <t>丝银坝村</t>
  </si>
  <si>
    <t>谭宗俊</t>
  </si>
  <si>
    <t>杨新彩</t>
  </si>
  <si>
    <t>谭家创</t>
  </si>
  <si>
    <t>谭家阳</t>
  </si>
  <si>
    <t>谭泽贵</t>
  </si>
  <si>
    <t>李文凤</t>
  </si>
  <si>
    <t>石斯贵</t>
  </si>
  <si>
    <t>王天莉</t>
  </si>
  <si>
    <t>石贤炜</t>
  </si>
  <si>
    <t>石菲</t>
  </si>
  <si>
    <t>徐安学</t>
  </si>
  <si>
    <t>徐平堂</t>
  </si>
  <si>
    <t>李顺香</t>
  </si>
  <si>
    <t>陈文超</t>
  </si>
  <si>
    <t>陈武强</t>
  </si>
  <si>
    <t>陈武刚</t>
  </si>
  <si>
    <t>陈昌芳</t>
  </si>
  <si>
    <t>谭泽全</t>
  </si>
  <si>
    <t>谭从玲</t>
  </si>
  <si>
    <t>五三村</t>
  </si>
  <si>
    <t>杨福进</t>
  </si>
  <si>
    <t>郑先梅</t>
  </si>
  <si>
    <t>杨亚芬</t>
  </si>
  <si>
    <t>女儿</t>
  </si>
  <si>
    <t>杨智博</t>
  </si>
  <si>
    <t>儿子</t>
  </si>
  <si>
    <t>刘友香</t>
  </si>
  <si>
    <t>黄朝静</t>
  </si>
  <si>
    <t>吴贤金</t>
  </si>
  <si>
    <t>王文贵</t>
  </si>
  <si>
    <t>吴安平</t>
  </si>
  <si>
    <t>吴笛</t>
  </si>
  <si>
    <t>元岭村</t>
  </si>
  <si>
    <t>胡昌兵</t>
  </si>
  <si>
    <t>左天国</t>
  </si>
  <si>
    <t>左仁海</t>
  </si>
  <si>
    <t>左仁亮</t>
  </si>
  <si>
    <t>夏国春</t>
  </si>
  <si>
    <t>夏祖金</t>
  </si>
  <si>
    <t>夏正钊</t>
  </si>
  <si>
    <t>珍珠河</t>
  </si>
  <si>
    <t>汤远奎</t>
  </si>
  <si>
    <t>黄亿凤</t>
  </si>
  <si>
    <t>汤进美</t>
  </si>
  <si>
    <t>王全保</t>
  </si>
  <si>
    <t>纸坊村二组</t>
  </si>
  <si>
    <t>王铣贵</t>
  </si>
  <si>
    <t>冯光菊</t>
  </si>
  <si>
    <t>王湘红</t>
  </si>
  <si>
    <t>纸坊村四组</t>
  </si>
  <si>
    <t>吕清军</t>
  </si>
  <si>
    <t>田芳</t>
  </si>
  <si>
    <t>吕登锋</t>
  </si>
  <si>
    <t>杨健</t>
  </si>
  <si>
    <t>刘莹</t>
  </si>
  <si>
    <t>杨乐乐</t>
  </si>
  <si>
    <t>杨昊然</t>
  </si>
  <si>
    <t>新联村</t>
  </si>
  <si>
    <t>郭晓红</t>
  </si>
  <si>
    <t>蒋俊豪</t>
  </si>
  <si>
    <t>吕青荣</t>
  </si>
  <si>
    <t>刘辉琴</t>
  </si>
  <si>
    <t>黄荆坝</t>
  </si>
  <si>
    <t>谭宗刚</t>
  </si>
  <si>
    <t>樊瑞芳</t>
  </si>
  <si>
    <t>谭继根</t>
  </si>
  <si>
    <t>胡发友</t>
  </si>
  <si>
    <t>魏胜菊</t>
  </si>
  <si>
    <t>胡德伟</t>
  </si>
  <si>
    <t>李小路</t>
  </si>
  <si>
    <t>胡晓垅</t>
  </si>
  <si>
    <t>胡 瑶</t>
  </si>
  <si>
    <t>龙云贵</t>
  </si>
  <si>
    <t>纪大祥</t>
  </si>
  <si>
    <t>刘义婷</t>
  </si>
  <si>
    <t>继洪墁</t>
  </si>
  <si>
    <t>纪洪沙</t>
  </si>
  <si>
    <t>纪洪杰</t>
  </si>
  <si>
    <t>太阳村</t>
  </si>
  <si>
    <t>曹修康</t>
  </si>
  <si>
    <t>曹修琴</t>
  </si>
  <si>
    <t>姐弟</t>
  </si>
  <si>
    <t>七里社区</t>
  </si>
  <si>
    <t>黄晓升</t>
  </si>
  <si>
    <t>张诗银</t>
  </si>
  <si>
    <t>唐尚双</t>
  </si>
  <si>
    <t>姚显珍</t>
  </si>
  <si>
    <t>唐尚富</t>
  </si>
  <si>
    <t xml:space="preserve">户主 </t>
  </si>
  <si>
    <t>徐连益</t>
  </si>
  <si>
    <t>唐国军</t>
  </si>
  <si>
    <t>王开凤</t>
  </si>
  <si>
    <t>唐大聪</t>
  </si>
  <si>
    <t>唐大蔚</t>
  </si>
  <si>
    <t>姜明翠</t>
  </si>
  <si>
    <t>唐国瑞</t>
  </si>
  <si>
    <t>69户</t>
  </si>
</sst>
</file>

<file path=xl/styles.xml><?xml version="1.0" encoding="utf-8"?>
<styleSheet xmlns="http://schemas.openxmlformats.org/spreadsheetml/2006/main">
  <numFmts count="3">
    <numFmt numFmtId="178" formatCode="0.00_);[Red]\(0.00\)"/>
    <numFmt numFmtId="179" formatCode="0_ "/>
    <numFmt numFmtId="180" formatCode="0.00_ "/>
  </numFmts>
  <fonts count="46">
    <font>
      <sz val="12"/>
      <name val="宋体"/>
      <charset val="134"/>
    </font>
    <font>
      <sz val="11"/>
      <color theme="1"/>
      <name val="宋体"/>
      <charset val="134"/>
      <scheme val="minor"/>
    </font>
    <font>
      <sz val="16"/>
      <name val="方正小标宋简体"/>
      <charset val="134"/>
    </font>
    <font>
      <b/>
      <sz val="12"/>
      <color theme="1"/>
      <name val="宋体"/>
      <charset val="134"/>
      <scheme val="major"/>
    </font>
    <font>
      <sz val="10"/>
      <color theme="1"/>
      <name val="宋体"/>
      <charset val="134"/>
      <scheme val="major"/>
    </font>
    <font>
      <sz val="10"/>
      <name val="宋体"/>
      <charset val="134"/>
      <scheme val="major"/>
    </font>
    <font>
      <sz val="10"/>
      <color theme="1"/>
      <name val="宋体"/>
      <charset val="134"/>
      <scheme val="minor"/>
    </font>
    <font>
      <b/>
      <sz val="16"/>
      <name val="方正小标宋简体"/>
      <charset val="134"/>
    </font>
    <font>
      <b/>
      <sz val="11"/>
      <name val="Courier New"/>
    </font>
    <font>
      <b/>
      <sz val="11"/>
      <name val="宋体"/>
      <charset val="134"/>
    </font>
    <font>
      <sz val="10"/>
      <name val="宋体"/>
      <charset val="134"/>
    </font>
    <font>
      <sz val="11"/>
      <name val="宋体"/>
      <charset val="134"/>
      <scheme val="minor"/>
    </font>
    <font>
      <sz val="11"/>
      <name val="宋体"/>
      <charset val="134"/>
    </font>
    <font>
      <sz val="11"/>
      <color theme="1"/>
      <name val="宋体"/>
      <charset val="134"/>
    </font>
    <font>
      <sz val="9"/>
      <name val="宋体"/>
      <charset val="134"/>
      <scheme val="minor"/>
    </font>
    <font>
      <sz val="20"/>
      <name val="方正小标宋简体"/>
      <charset val="134"/>
    </font>
    <font>
      <sz val="14"/>
      <color theme="1"/>
      <name val="宋体"/>
      <charset val="134"/>
      <scheme val="minor"/>
    </font>
    <font>
      <b/>
      <sz val="10"/>
      <name val="宋体"/>
      <charset val="134"/>
    </font>
    <font>
      <sz val="10"/>
      <color theme="1"/>
      <name val="宋体"/>
      <charset val="134"/>
    </font>
    <font>
      <sz val="10"/>
      <name val="宋体"/>
      <charset val="134"/>
    </font>
    <font>
      <b/>
      <sz val="9"/>
      <name val="宋体"/>
      <charset val="134"/>
      <scheme val="minor"/>
    </font>
    <font>
      <sz val="18"/>
      <name val="宋体"/>
      <charset val="134"/>
      <scheme val="minor"/>
    </font>
    <font>
      <sz val="20"/>
      <name val="宋体"/>
      <charset val="134"/>
    </font>
    <font>
      <sz val="8"/>
      <name val="宋体"/>
      <charset val="134"/>
    </font>
    <font>
      <sz val="10"/>
      <color theme="1"/>
      <name val="宋体"/>
      <charset val="134"/>
    </font>
    <font>
      <sz val="9"/>
      <name val="宋体"/>
      <charset val="134"/>
    </font>
    <font>
      <sz val="18"/>
      <name val="方正小标宋简体"/>
      <charset val="134"/>
    </font>
    <font>
      <sz val="10"/>
      <color indexed="8"/>
      <name val="宋体"/>
      <charset val="134"/>
    </font>
    <font>
      <sz val="10"/>
      <name val="宋体"/>
      <charset val="134"/>
      <scheme val="minor"/>
    </font>
    <font>
      <sz val="10"/>
      <color rgb="FFFF0000"/>
      <name val="宋体"/>
      <charset val="134"/>
    </font>
    <font>
      <sz val="11"/>
      <name val="新宋体"/>
      <charset val="134"/>
    </font>
    <font>
      <sz val="12"/>
      <color theme="1"/>
      <name val="仿宋"/>
      <charset val="134"/>
    </font>
    <font>
      <sz val="12"/>
      <name val="仿宋"/>
      <charset val="134"/>
    </font>
    <font>
      <sz val="10"/>
      <name val="Courier New"/>
    </font>
    <font>
      <sz val="11"/>
      <color theme="1"/>
      <name val="仿宋"/>
      <charset val="134"/>
    </font>
    <font>
      <sz val="14"/>
      <name val="方正小标宋简体"/>
      <charset val="134"/>
    </font>
    <font>
      <b/>
      <sz val="9"/>
      <name val="宋体"/>
      <charset val="134"/>
    </font>
    <font>
      <sz val="10"/>
      <color rgb="FF333333"/>
      <name val="宋体"/>
      <charset val="134"/>
    </font>
    <font>
      <sz val="10"/>
      <name val="SimSun"/>
      <charset val="134"/>
    </font>
    <font>
      <sz val="12"/>
      <color rgb="FFFF0000"/>
      <name val="宋体"/>
      <charset val="134"/>
    </font>
    <font>
      <b/>
      <sz val="18"/>
      <name val="宋体"/>
      <charset val="134"/>
    </font>
    <font>
      <sz val="14"/>
      <name val="宋体"/>
      <charset val="134"/>
    </font>
    <font>
      <sz val="14"/>
      <color theme="1"/>
      <name val="宋体"/>
      <charset val="134"/>
      <scheme val="major"/>
    </font>
    <font>
      <sz val="14"/>
      <color theme="1"/>
      <name val="宋体"/>
      <charset val="134"/>
    </font>
    <font>
      <sz val="12"/>
      <name val="SimSun"/>
      <charset val="134"/>
    </font>
    <font>
      <sz val="12"/>
      <name val="宋体"/>
      <charset val="134"/>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auto="1"/>
      </top>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top style="thin">
        <color auto="1"/>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auto="1"/>
      </top>
      <bottom/>
      <diagonal/>
    </border>
    <border>
      <left/>
      <right/>
      <top/>
      <bottom style="thin">
        <color indexed="8"/>
      </bottom>
      <diagonal/>
    </border>
  </borders>
  <cellStyleXfs count="5">
    <xf numFmtId="0" fontId="0" fillId="0" borderId="0">
      <alignment vertical="center"/>
    </xf>
    <xf numFmtId="0" fontId="6" fillId="0" borderId="0">
      <alignment vertical="center"/>
    </xf>
    <xf numFmtId="0" fontId="45" fillId="0" borderId="0">
      <alignment vertical="center"/>
    </xf>
    <xf numFmtId="0" fontId="45" fillId="0" borderId="0">
      <alignment vertical="center"/>
    </xf>
    <xf numFmtId="0" fontId="1" fillId="0" borderId="0"/>
  </cellStyleXfs>
  <cellXfs count="357">
    <xf numFmtId="0" fontId="0" fillId="0" borderId="0" xfId="0">
      <alignment vertical="center"/>
    </xf>
    <xf numFmtId="0" fontId="1" fillId="0" borderId="0" xfId="0" applyFont="1" applyFill="1" applyAlignment="1">
      <alignment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4" applyFont="1" applyFill="1" applyBorder="1" applyAlignment="1">
      <alignment horizontal="center" vertical="center"/>
    </xf>
    <xf numFmtId="49" fontId="4" fillId="2" borderId="1"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shrinkToFit="1"/>
      <protection locked="0"/>
    </xf>
    <xf numFmtId="0" fontId="4" fillId="0" borderId="1" xfId="1" applyNumberFormat="1" applyFont="1" applyFill="1" applyBorder="1" applyAlignment="1" applyProtection="1">
      <alignment horizontal="center" vertical="center" shrinkToFit="1"/>
      <protection locked="0"/>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9" fontId="10" fillId="2" borderId="1" xfId="0" applyNumberFormat="1" applyFont="1" applyFill="1" applyBorder="1" applyAlignment="1">
      <alignment horizontal="center" vertical="center" wrapText="1"/>
    </xf>
    <xf numFmtId="0" fontId="0" fillId="2" borderId="1" xfId="0"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1"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vertical="center"/>
    </xf>
    <xf numFmtId="0" fontId="2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11" fillId="0" borderId="1" xfId="0" applyFont="1" applyFill="1" applyBorder="1" applyAlignment="1">
      <alignment vertical="center"/>
    </xf>
    <xf numFmtId="0" fontId="11" fillId="0" borderId="10" xfId="0" applyFont="1" applyFill="1" applyBorder="1" applyAlignment="1">
      <alignment vertical="center"/>
    </xf>
    <xf numFmtId="0" fontId="1"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Fill="1" applyBorder="1" applyAlignment="1">
      <alignment vertical="center"/>
    </xf>
    <xf numFmtId="0" fontId="2" fillId="0" borderId="0" xfId="0" applyFont="1" applyFill="1" applyBorder="1" applyAlignment="1">
      <alignment vertical="center"/>
    </xf>
    <xf numFmtId="0" fontId="27"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vertical="center"/>
    </xf>
    <xf numFmtId="0" fontId="17" fillId="0" borderId="1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3" xfId="0" applyFill="1" applyBorder="1" applyAlignment="1">
      <alignment horizontal="center" vertical="center"/>
    </xf>
    <xf numFmtId="0" fontId="12" fillId="0" borderId="1" xfId="0" applyFont="1" applyBorder="1" applyAlignment="1">
      <alignment horizontal="center" vertical="center"/>
    </xf>
    <xf numFmtId="1" fontId="30"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178" fontId="30"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protection locked="0"/>
    </xf>
    <xf numFmtId="0" fontId="0" fillId="0" borderId="1" xfId="0" applyBorder="1">
      <alignment vertical="center"/>
    </xf>
    <xf numFmtId="0" fontId="0" fillId="0" borderId="1" xfId="0" applyBorder="1" applyAlignment="1">
      <alignment horizontal="center" vertical="center"/>
    </xf>
    <xf numFmtId="180" fontId="17" fillId="0" borderId="1" xfId="0" applyNumberFormat="1" applyFont="1" applyFill="1" applyBorder="1" applyAlignment="1">
      <alignment horizontal="center" vertical="center" wrapText="1"/>
    </xf>
    <xf numFmtId="0" fontId="31" fillId="0" borderId="4" xfId="0"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 xfId="0" applyFont="1" applyBorder="1" applyAlignment="1">
      <alignment horizontal="center" vertical="center"/>
    </xf>
    <xf numFmtId="0" fontId="31" fillId="0" borderId="14" xfId="0" applyFont="1" applyFill="1" applyBorder="1" applyAlignment="1">
      <alignment horizontal="center" vertical="center"/>
    </xf>
    <xf numFmtId="0" fontId="31" fillId="0" borderId="3" xfId="0" applyFont="1" applyBorder="1" applyAlignment="1">
      <alignment horizontal="center" vertical="center"/>
    </xf>
    <xf numFmtId="0" fontId="31" fillId="0" borderId="17" xfId="0" applyFont="1" applyFill="1" applyBorder="1" applyAlignment="1">
      <alignment horizontal="center" vertical="center"/>
    </xf>
    <xf numFmtId="180" fontId="31" fillId="0" borderId="1" xfId="0" applyNumberFormat="1" applyFont="1" applyBorder="1" applyAlignment="1">
      <alignment horizontal="center" vertical="center"/>
    </xf>
    <xf numFmtId="0" fontId="31" fillId="0" borderId="13" xfId="0" applyFont="1" applyBorder="1" applyAlignment="1">
      <alignment horizontal="center" vertical="center"/>
    </xf>
    <xf numFmtId="0" fontId="31" fillId="0" borderId="20" xfId="0" applyFont="1" applyFill="1" applyBorder="1" applyAlignment="1">
      <alignment horizontal="center" vertical="center"/>
    </xf>
    <xf numFmtId="0" fontId="31" fillId="0" borderId="2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 xfId="0" applyFont="1" applyFill="1" applyBorder="1" applyAlignment="1">
      <alignment horizontal="center" vertical="center"/>
    </xf>
    <xf numFmtId="1"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xf>
    <xf numFmtId="0" fontId="31" fillId="0" borderId="22" xfId="0" applyFont="1" applyFill="1" applyBorder="1" applyAlignment="1">
      <alignment horizontal="center" vertical="center"/>
    </xf>
    <xf numFmtId="180" fontId="31" fillId="0" borderId="1" xfId="0" applyNumberFormat="1" applyFont="1" applyFill="1" applyBorder="1" applyAlignment="1">
      <alignment horizontal="center" vertical="center"/>
    </xf>
    <xf numFmtId="0" fontId="31" fillId="0" borderId="24" xfId="0" applyFont="1" applyFill="1" applyBorder="1" applyAlignment="1">
      <alignment horizontal="center" vertical="center"/>
    </xf>
    <xf numFmtId="1" fontId="32"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xf>
    <xf numFmtId="0" fontId="32" fillId="0" borderId="13" xfId="0" applyFont="1" applyBorder="1" applyAlignment="1">
      <alignment horizontal="center" vertical="center"/>
    </xf>
    <xf numFmtId="0" fontId="32" fillId="0" borderId="14" xfId="0" applyFont="1" applyFill="1" applyBorder="1" applyAlignment="1">
      <alignment horizontal="center" vertical="center"/>
    </xf>
    <xf numFmtId="0" fontId="32" fillId="0" borderId="20" xfId="0" applyFont="1" applyFill="1" applyBorder="1" applyAlignment="1">
      <alignment horizontal="center" vertical="center"/>
    </xf>
    <xf numFmtId="0" fontId="10" fillId="0" borderId="9"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27" xfId="0" applyFont="1" applyFill="1" applyBorder="1" applyAlignment="1">
      <alignment horizontal="center" vertical="center"/>
    </xf>
    <xf numFmtId="0" fontId="31" fillId="0" borderId="11" xfId="0" applyFont="1" applyBorder="1" applyAlignment="1">
      <alignment horizontal="center" vertical="center"/>
    </xf>
    <xf numFmtId="0" fontId="31" fillId="0" borderId="9" xfId="0" applyFont="1" applyFill="1" applyBorder="1" applyAlignment="1">
      <alignment horizontal="center" vertical="center"/>
    </xf>
    <xf numFmtId="1" fontId="34" fillId="0"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180" fontId="0" fillId="0" borderId="1" xfId="0" applyNumberFormat="1" applyFont="1" applyBorder="1" applyAlignment="1">
      <alignment horizontal="center" vertical="center"/>
    </xf>
    <xf numFmtId="49" fontId="10" fillId="0" borderId="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33" fillId="0" borderId="14" xfId="0" applyFont="1" applyFill="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9" fillId="0" borderId="0" xfId="0" applyFont="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1" xfId="0" applyNumberFormat="1" applyFont="1" applyBorder="1" applyAlignment="1">
      <alignment horizontal="center" vertical="center"/>
    </xf>
    <xf numFmtId="0" fontId="42"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0" fillId="0" borderId="0" xfId="0" applyAlignment="1">
      <alignment horizontal="left" vertical="center"/>
    </xf>
    <xf numFmtId="0" fontId="40" fillId="0" borderId="0" xfId="0" applyFont="1" applyAlignment="1">
      <alignment horizontal="center" vertical="center"/>
    </xf>
    <xf numFmtId="0" fontId="35" fillId="0" borderId="0" xfId="0" applyFont="1" applyFill="1" applyAlignment="1">
      <alignment horizontal="center" vertical="center"/>
    </xf>
    <xf numFmtId="0" fontId="10" fillId="0" borderId="0" xfId="0" applyFont="1" applyFill="1" applyAlignment="1">
      <alignment horizontal="center" vertical="center" wrapText="1"/>
    </xf>
    <xf numFmtId="0" fontId="36" fillId="0" borderId="8"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6"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8"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2"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7" fillId="0" borderId="1"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7"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80" fontId="2" fillId="0" borderId="0" xfId="0" applyNumberFormat="1" applyFont="1" applyFill="1" applyBorder="1" applyAlignment="1">
      <alignment horizontal="center" vertical="center"/>
    </xf>
    <xf numFmtId="180" fontId="0" fillId="0" borderId="0" xfId="0" applyNumberFormat="1" applyFont="1" applyFill="1" applyBorder="1" applyAlignment="1">
      <alignment horizontal="left" vertical="center" wrapText="1"/>
    </xf>
    <xf numFmtId="18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15" xfId="0" applyNumberFormat="1" applyFont="1" applyFill="1" applyBorder="1" applyAlignment="1">
      <alignment horizontal="center" vertical="center"/>
    </xf>
    <xf numFmtId="0" fontId="31" fillId="0" borderId="16"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18" xfId="0" applyNumberFormat="1" applyFont="1" applyFill="1" applyBorder="1" applyAlignment="1">
      <alignment horizontal="center" vertical="center"/>
    </xf>
    <xf numFmtId="0" fontId="31" fillId="0" borderId="22" xfId="0" applyNumberFormat="1" applyFont="1" applyFill="1" applyBorder="1" applyAlignment="1">
      <alignment horizontal="center" vertical="center"/>
    </xf>
    <xf numFmtId="0" fontId="31" fillId="0" borderId="23" xfId="0" applyNumberFormat="1" applyFont="1" applyFill="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3" fillId="0" borderId="15" xfId="0" applyNumberFormat="1" applyFont="1" applyFill="1" applyBorder="1" applyAlignment="1">
      <alignment horizontal="center" vertical="center"/>
    </xf>
    <xf numFmtId="0" fontId="33" fillId="0" borderId="16" xfId="0" applyNumberFormat="1" applyFont="1" applyFill="1" applyBorder="1" applyAlignment="1">
      <alignment horizontal="center" vertical="center"/>
    </xf>
    <xf numFmtId="0" fontId="33" fillId="0" borderId="18" xfId="0" applyNumberFormat="1" applyFont="1" applyFill="1" applyBorder="1" applyAlignment="1">
      <alignment vertical="center"/>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180" fontId="31" fillId="0" borderId="4" xfId="0" applyNumberFormat="1" applyFont="1" applyBorder="1" applyAlignment="1">
      <alignment horizontal="center" vertical="center"/>
    </xf>
    <xf numFmtId="180" fontId="31" fillId="0" borderId="8" xfId="0" applyNumberFormat="1" applyFont="1" applyBorder="1" applyAlignment="1">
      <alignment horizontal="center" vertical="center"/>
    </xf>
    <xf numFmtId="180" fontId="31" fillId="0" borderId="6" xfId="0" applyNumberFormat="1" applyFont="1" applyBorder="1" applyAlignment="1">
      <alignment horizontal="center" vertical="center"/>
    </xf>
    <xf numFmtId="180" fontId="31" fillId="0" borderId="15" xfId="0" applyNumberFormat="1" applyFont="1" applyBorder="1" applyAlignment="1">
      <alignment horizontal="center" vertical="center"/>
    </xf>
    <xf numFmtId="180" fontId="31" fillId="0" borderId="16" xfId="0" applyNumberFormat="1" applyFont="1" applyBorder="1" applyAlignment="1">
      <alignment horizontal="center" vertical="center"/>
    </xf>
    <xf numFmtId="180" fontId="31" fillId="0" borderId="18" xfId="0" applyNumberFormat="1" applyFont="1" applyBorder="1" applyAlignment="1">
      <alignment horizontal="center" vertical="center"/>
    </xf>
    <xf numFmtId="180" fontId="31" fillId="0" borderId="15" xfId="0" applyNumberFormat="1" applyFont="1" applyFill="1" applyBorder="1" applyAlignment="1">
      <alignment horizontal="center" vertical="center"/>
    </xf>
    <xf numFmtId="180" fontId="31" fillId="0" borderId="16" xfId="0" applyNumberFormat="1" applyFont="1" applyFill="1" applyBorder="1" applyAlignment="1">
      <alignment horizontal="center" vertical="center"/>
    </xf>
    <xf numFmtId="180" fontId="31" fillId="0" borderId="18" xfId="0" applyNumberFormat="1" applyFont="1" applyFill="1" applyBorder="1" applyAlignment="1">
      <alignment horizontal="center" vertical="center"/>
    </xf>
    <xf numFmtId="180" fontId="31" fillId="0" borderId="22" xfId="0" applyNumberFormat="1" applyFont="1" applyFill="1" applyBorder="1" applyAlignment="1">
      <alignment horizontal="center" vertical="center"/>
    </xf>
    <xf numFmtId="180" fontId="31" fillId="0" borderId="23" xfId="0" applyNumberFormat="1" applyFont="1" applyFill="1" applyBorder="1" applyAlignment="1">
      <alignment horizontal="center" vertical="center"/>
    </xf>
    <xf numFmtId="180" fontId="31" fillId="0" borderId="19" xfId="0" applyNumberFormat="1" applyFont="1" applyBorder="1" applyAlignment="1">
      <alignment horizontal="center" vertical="center"/>
    </xf>
    <xf numFmtId="180" fontId="31" fillId="0" borderId="27" xfId="0" applyNumberFormat="1" applyFont="1" applyBorder="1" applyAlignment="1">
      <alignment horizontal="center" vertical="center"/>
    </xf>
    <xf numFmtId="180" fontId="32" fillId="0" borderId="15" xfId="0" applyNumberFormat="1" applyFont="1" applyBorder="1" applyAlignment="1">
      <alignment horizontal="center" vertical="center"/>
    </xf>
    <xf numFmtId="180" fontId="32" fillId="0" borderId="16" xfId="0" applyNumberFormat="1" applyFont="1" applyBorder="1" applyAlignment="1">
      <alignment horizontal="center" vertical="center"/>
    </xf>
    <xf numFmtId="180" fontId="32" fillId="0" borderId="18" xfId="0" applyNumberFormat="1" applyFont="1" applyBorder="1" applyAlignment="1">
      <alignment horizontal="center" vertical="center"/>
    </xf>
    <xf numFmtId="180" fontId="31" fillId="0" borderId="15" xfId="0" applyNumberFormat="1" applyFont="1" applyBorder="1" applyAlignment="1">
      <alignment horizontal="center" vertical="center" wrapText="1"/>
    </xf>
    <xf numFmtId="180" fontId="31" fillId="0" borderId="16" xfId="0" applyNumberFormat="1" applyFont="1" applyBorder="1" applyAlignment="1">
      <alignment horizontal="center" vertical="center" wrapText="1"/>
    </xf>
    <xf numFmtId="180" fontId="31" fillId="0" borderId="18" xfId="0" applyNumberFormat="1" applyFont="1" applyBorder="1" applyAlignment="1">
      <alignment horizontal="center" vertical="center" wrapText="1"/>
    </xf>
    <xf numFmtId="180" fontId="31" fillId="0" borderId="1" xfId="0" applyNumberFormat="1" applyFont="1" applyBorder="1" applyAlignment="1">
      <alignment horizontal="center" vertical="center"/>
    </xf>
    <xf numFmtId="180" fontId="34" fillId="0" borderId="4" xfId="0" applyNumberFormat="1" applyFont="1" applyBorder="1" applyAlignment="1">
      <alignment horizontal="center" vertical="center" wrapText="1"/>
    </xf>
    <xf numFmtId="180" fontId="34" fillId="0" borderId="6" xfId="0" applyNumberFormat="1" applyFont="1" applyBorder="1" applyAlignment="1">
      <alignment horizontal="center" vertical="center" wrapText="1"/>
    </xf>
    <xf numFmtId="180" fontId="34" fillId="0" borderId="8" xfId="0" applyNumberFormat="1" applyFont="1" applyBorder="1" applyAlignment="1">
      <alignment horizontal="center" vertical="center" wrapText="1"/>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Fill="1" applyBorder="1" applyAlignment="1">
      <alignment horizontal="center" vertical="center"/>
    </xf>
    <xf numFmtId="0" fontId="31" fillId="0" borderId="22" xfId="0" applyFont="1" applyFill="1" applyBorder="1" applyAlignment="1">
      <alignment horizontal="center" vertical="center"/>
    </xf>
    <xf numFmtId="0" fontId="32" fillId="0" borderId="28" xfId="0" applyFont="1" applyBorder="1" applyAlignment="1">
      <alignment horizontal="center" vertical="center"/>
    </xf>
    <xf numFmtId="0" fontId="32" fillId="0" borderId="0" xfId="0" applyFont="1" applyAlignment="1">
      <alignment horizontal="center" vertical="center"/>
    </xf>
    <xf numFmtId="0" fontId="32" fillId="0" borderId="29"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27" xfId="0" applyFont="1" applyBorder="1" applyAlignment="1">
      <alignment horizontal="center" vertical="center"/>
    </xf>
    <xf numFmtId="0" fontId="31" fillId="0" borderId="22"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178" fontId="30" fillId="0" borderId="1" xfId="0" applyNumberFormat="1" applyFont="1" applyFill="1" applyBorder="1" applyAlignment="1">
      <alignment vertical="center"/>
    </xf>
    <xf numFmtId="178" fontId="12" fillId="0" borderId="1" xfId="0" applyNumberFormat="1" applyFont="1" applyBorder="1" applyAlignment="1">
      <alignment horizontal="center" vertical="center"/>
    </xf>
    <xf numFmtId="178" fontId="12" fillId="0" borderId="1" xfId="0" applyNumberFormat="1" applyFont="1" applyBorder="1" applyAlignment="1">
      <alignment vertical="center"/>
    </xf>
    <xf numFmtId="178" fontId="12" fillId="0" borderId="4"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8" xfId="0" applyNumberFormat="1" applyFont="1" applyBorder="1" applyAlignment="1">
      <alignment horizontal="center" vertical="center"/>
    </xf>
    <xf numFmtId="0" fontId="17" fillId="0" borderId="1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7" fillId="0" borderId="4" xfId="0" applyNumberFormat="1" applyFont="1" applyFill="1" applyBorder="1" applyAlignment="1">
      <alignment horizontal="center" vertical="center"/>
    </xf>
    <xf numFmtId="0" fontId="27" fillId="0" borderId="8" xfId="0" applyNumberFormat="1" applyFont="1" applyFill="1" applyBorder="1" applyAlignment="1">
      <alignment horizontal="center" vertical="center"/>
    </xf>
    <xf numFmtId="0" fontId="27" fillId="0" borderId="6"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27" fillId="0" borderId="4" xfId="0" applyNumberFormat="1"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xf>
    <xf numFmtId="0" fontId="10" fillId="0" borderId="1" xfId="1" applyFont="1" applyFill="1" applyBorder="1" applyAlignment="1">
      <alignment horizontal="center" vertical="center" wrapText="1" shrinkToFit="1"/>
    </xf>
    <xf numFmtId="0" fontId="10" fillId="0" borderId="1" xfId="1" applyFont="1" applyFill="1" applyBorder="1" applyAlignment="1">
      <alignment horizontal="center" vertical="center" shrinkToFit="1"/>
    </xf>
    <xf numFmtId="0" fontId="12" fillId="0" borderId="1" xfId="1" applyFont="1" applyFill="1" applyBorder="1" applyAlignment="1">
      <alignment horizontal="center" vertical="center" wrapText="1" shrinkToFit="1"/>
    </xf>
    <xf numFmtId="0" fontId="22" fillId="0" borderId="1" xfId="1" applyFont="1" applyFill="1" applyBorder="1" applyAlignment="1">
      <alignment horizontal="center" vertical="center" shrinkToFit="1"/>
    </xf>
    <xf numFmtId="0" fontId="12"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7" fillId="2" borderId="0" xfId="0"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9" fontId="10" fillId="2" borderId="4" xfId="0" applyNumberFormat="1" applyFont="1" applyFill="1" applyBorder="1" applyAlignment="1">
      <alignment horizontal="center" vertical="center" wrapText="1"/>
    </xf>
    <xf numFmtId="179" fontId="10" fillId="2" borderId="6" xfId="0" applyNumberFormat="1" applyFont="1" applyFill="1" applyBorder="1" applyAlignment="1">
      <alignment horizontal="center" vertical="center" wrapText="1"/>
    </xf>
    <xf numFmtId="179" fontId="10" fillId="2" borderId="8" xfId="0" applyNumberFormat="1" applyFont="1" applyFill="1" applyBorder="1" applyAlignment="1">
      <alignment horizontal="center" vertical="center" wrapText="1"/>
    </xf>
    <xf numFmtId="179" fontId="1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4"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2" borderId="8" xfId="4" applyFont="1" applyFill="1" applyBorder="1" applyAlignment="1">
      <alignment horizontal="center" vertical="center"/>
    </xf>
    <xf numFmtId="0" fontId="3" fillId="0" borderId="1" xfId="0" applyFont="1" applyFill="1" applyBorder="1" applyAlignment="1">
      <alignment horizontal="center" vertical="center"/>
    </xf>
  </cellXfs>
  <cellStyles count="5">
    <cellStyle name="常规" xfId="0" builtinId="0"/>
    <cellStyle name="常规 2" xfId="3"/>
    <cellStyle name="常规 3" xfId="4"/>
    <cellStyle name="常规 4" xfId="2"/>
    <cellStyle name="常规 5" xfId="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AA4B3718-B61C-4BCC-AEE7-0AA47D3C0DDA}"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ntrol" Target="../activeX/activeX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H14"/>
  <sheetViews>
    <sheetView workbookViewId="0">
      <selection activeCell="I14" sqref="I14"/>
    </sheetView>
  </sheetViews>
  <sheetFormatPr defaultColWidth="8.875" defaultRowHeight="14.25"/>
  <cols>
    <col min="1" max="1" width="12.25" customWidth="1"/>
    <col min="2" max="2" width="9.125"/>
    <col min="3" max="3" width="10.375"/>
    <col min="4" max="4" width="15.125" customWidth="1"/>
    <col min="5" max="5" width="13.125" customWidth="1"/>
    <col min="6" max="6" width="14.875" customWidth="1"/>
    <col min="7" max="7" width="15.875" customWidth="1"/>
    <col min="8" max="8" width="18.375" customWidth="1"/>
    <col min="9" max="9" width="16" customWidth="1"/>
  </cols>
  <sheetData>
    <row r="1" spans="1:8" ht="27" customHeight="1">
      <c r="A1" s="139" t="s">
        <v>0</v>
      </c>
      <c r="B1" s="139"/>
      <c r="C1" s="139"/>
      <c r="D1" s="139"/>
      <c r="E1" s="139"/>
      <c r="F1" s="139"/>
      <c r="G1" s="139"/>
      <c r="H1" s="139"/>
    </row>
    <row r="2" spans="1:8" ht="41.1" customHeight="1">
      <c r="A2" s="140" t="s">
        <v>1</v>
      </c>
      <c r="B2" s="140"/>
      <c r="C2" s="140"/>
      <c r="D2" s="140"/>
      <c r="E2" s="140"/>
      <c r="F2" s="140"/>
      <c r="G2" s="140"/>
      <c r="H2" s="140"/>
    </row>
    <row r="3" spans="1:8" s="124" customFormat="1" ht="54" customHeight="1">
      <c r="A3" s="131" t="s">
        <v>2</v>
      </c>
      <c r="B3" s="132" t="s">
        <v>3</v>
      </c>
      <c r="C3" s="132" t="s">
        <v>4</v>
      </c>
      <c r="D3" s="133" t="s">
        <v>5</v>
      </c>
      <c r="E3" s="133" t="s">
        <v>6</v>
      </c>
      <c r="F3" s="133" t="s">
        <v>7</v>
      </c>
      <c r="G3" s="133" t="s">
        <v>8</v>
      </c>
      <c r="H3" s="133" t="s">
        <v>9</v>
      </c>
    </row>
    <row r="4" spans="1:8" s="124" customFormat="1" ht="21.95" customHeight="1">
      <c r="A4" s="134" t="s">
        <v>10</v>
      </c>
      <c r="B4" s="134">
        <v>13</v>
      </c>
      <c r="C4" s="134">
        <v>40</v>
      </c>
      <c r="D4" s="135">
        <v>1014.18</v>
      </c>
      <c r="E4" s="135"/>
      <c r="F4" s="136">
        <f>D4*50+E4*80</f>
        <v>50709</v>
      </c>
      <c r="G4" s="136">
        <f>C4*6000</f>
        <v>240000</v>
      </c>
      <c r="H4" s="133">
        <f>SUM(F4:G4)</f>
        <v>290709</v>
      </c>
    </row>
    <row r="5" spans="1:8" s="124" customFormat="1" ht="21.95" customHeight="1">
      <c r="A5" s="134" t="s">
        <v>11</v>
      </c>
      <c r="B5" s="135">
        <v>13</v>
      </c>
      <c r="C5" s="135">
        <v>38</v>
      </c>
      <c r="D5" s="137">
        <v>1635.15</v>
      </c>
      <c r="F5" s="136">
        <f t="shared" ref="F5:F14" si="0">D5*50+E5*80</f>
        <v>81757.5</v>
      </c>
      <c r="G5" s="136">
        <f t="shared" ref="G5:G14" si="1">C5*6000</f>
        <v>228000</v>
      </c>
      <c r="H5" s="133">
        <f t="shared" ref="H5:H14" si="2">SUM(F5:G5)</f>
        <v>309757.5</v>
      </c>
    </row>
    <row r="6" spans="1:8" s="124" customFormat="1" ht="21.95" customHeight="1">
      <c r="A6" s="134" t="s">
        <v>12</v>
      </c>
      <c r="B6" s="135">
        <v>109</v>
      </c>
      <c r="C6" s="135">
        <v>362</v>
      </c>
      <c r="D6" s="135">
        <v>12060.93</v>
      </c>
      <c r="E6" s="135"/>
      <c r="F6" s="136">
        <f t="shared" si="0"/>
        <v>603046.5</v>
      </c>
      <c r="G6" s="136">
        <f t="shared" si="1"/>
        <v>2172000</v>
      </c>
      <c r="H6" s="133">
        <f t="shared" si="2"/>
        <v>2775046.5</v>
      </c>
    </row>
    <row r="7" spans="1:8" s="124" customFormat="1" ht="21.95" customHeight="1">
      <c r="A7" s="134" t="s">
        <v>13</v>
      </c>
      <c r="B7" s="135">
        <v>44</v>
      </c>
      <c r="C7" s="135">
        <v>131</v>
      </c>
      <c r="D7" s="135">
        <v>4755.6400000000003</v>
      </c>
      <c r="E7" s="135"/>
      <c r="F7" s="136">
        <f t="shared" si="0"/>
        <v>237782</v>
      </c>
      <c r="G7" s="136">
        <f t="shared" si="1"/>
        <v>786000</v>
      </c>
      <c r="H7" s="133">
        <f t="shared" si="2"/>
        <v>1023782</v>
      </c>
    </row>
    <row r="8" spans="1:8" s="124" customFormat="1" ht="21.95" customHeight="1">
      <c r="A8" s="134" t="s">
        <v>14</v>
      </c>
      <c r="B8" s="135">
        <v>82</v>
      </c>
      <c r="C8" s="135">
        <v>205</v>
      </c>
      <c r="D8" s="135">
        <v>8821.2000000000007</v>
      </c>
      <c r="E8" s="135">
        <v>155.19999999999999</v>
      </c>
      <c r="F8" s="136">
        <f t="shared" si="0"/>
        <v>453476</v>
      </c>
      <c r="G8" s="136">
        <f t="shared" si="1"/>
        <v>1230000</v>
      </c>
      <c r="H8" s="133">
        <f t="shared" si="2"/>
        <v>1683476</v>
      </c>
    </row>
    <row r="9" spans="1:8" s="124" customFormat="1" ht="21.95" customHeight="1">
      <c r="A9" s="134" t="s">
        <v>15</v>
      </c>
      <c r="B9" s="135">
        <v>14</v>
      </c>
      <c r="C9" s="135">
        <v>44</v>
      </c>
      <c r="D9" s="138">
        <v>1398.4</v>
      </c>
      <c r="E9" s="135"/>
      <c r="F9" s="136">
        <f t="shared" si="0"/>
        <v>69920</v>
      </c>
      <c r="G9" s="136">
        <f t="shared" si="1"/>
        <v>264000</v>
      </c>
      <c r="H9" s="133">
        <f t="shared" si="2"/>
        <v>333920</v>
      </c>
    </row>
    <row r="10" spans="1:8" s="124" customFormat="1" ht="21.95" customHeight="1">
      <c r="A10" s="134" t="s">
        <v>16</v>
      </c>
      <c r="B10" s="135">
        <v>20</v>
      </c>
      <c r="C10" s="135">
        <v>61</v>
      </c>
      <c r="D10" s="138">
        <v>1847.69</v>
      </c>
      <c r="E10" s="135"/>
      <c r="F10" s="136">
        <f t="shared" si="0"/>
        <v>92384.5</v>
      </c>
      <c r="G10" s="136">
        <f t="shared" si="1"/>
        <v>366000</v>
      </c>
      <c r="H10" s="133">
        <f t="shared" si="2"/>
        <v>458384.5</v>
      </c>
    </row>
    <row r="11" spans="1:8" s="124" customFormat="1" ht="21.95" customHeight="1">
      <c r="A11" s="134" t="s">
        <v>17</v>
      </c>
      <c r="B11" s="135">
        <v>30</v>
      </c>
      <c r="C11" s="137">
        <v>113</v>
      </c>
      <c r="D11" s="135">
        <v>2191.0749999999998</v>
      </c>
      <c r="E11" s="135"/>
      <c r="F11" s="136">
        <f t="shared" si="0"/>
        <v>109553.75</v>
      </c>
      <c r="G11" s="136">
        <f t="shared" si="1"/>
        <v>678000</v>
      </c>
      <c r="H11" s="133">
        <f t="shared" si="2"/>
        <v>787553.75</v>
      </c>
    </row>
    <row r="12" spans="1:8" s="130" customFormat="1" ht="21.95" customHeight="1">
      <c r="A12" s="134" t="s">
        <v>18</v>
      </c>
      <c r="B12" s="135">
        <v>37</v>
      </c>
      <c r="C12" s="135">
        <v>102</v>
      </c>
      <c r="D12" s="135">
        <v>3394.76</v>
      </c>
      <c r="E12" s="135">
        <v>54.9</v>
      </c>
      <c r="F12" s="136">
        <f t="shared" si="0"/>
        <v>174130</v>
      </c>
      <c r="G12" s="136">
        <f t="shared" si="1"/>
        <v>612000</v>
      </c>
      <c r="H12" s="133">
        <f t="shared" si="2"/>
        <v>786130</v>
      </c>
    </row>
    <row r="13" spans="1:8" s="124" customFormat="1" ht="21.95" customHeight="1">
      <c r="A13" s="134" t="s">
        <v>19</v>
      </c>
      <c r="B13" s="135">
        <v>69</v>
      </c>
      <c r="C13" s="135">
        <v>213</v>
      </c>
      <c r="D13" s="135">
        <v>6058.72</v>
      </c>
      <c r="E13" s="135">
        <v>0</v>
      </c>
      <c r="F13" s="136">
        <f t="shared" si="0"/>
        <v>302936</v>
      </c>
      <c r="G13" s="136">
        <f t="shared" si="1"/>
        <v>1278000</v>
      </c>
      <c r="H13" s="133">
        <f t="shared" si="2"/>
        <v>1580936</v>
      </c>
    </row>
    <row r="14" spans="1:8" s="124" customFormat="1" ht="21.95" customHeight="1">
      <c r="A14" s="134" t="s">
        <v>20</v>
      </c>
      <c r="B14" s="135">
        <f>SUM(B4:B13)</f>
        <v>431</v>
      </c>
      <c r="C14" s="135">
        <f t="shared" ref="C14:E14" si="3">SUM(C4:C13)</f>
        <v>1309</v>
      </c>
      <c r="D14" s="135">
        <f t="shared" si="3"/>
        <v>43177.745000000003</v>
      </c>
      <c r="E14" s="135">
        <f t="shared" si="3"/>
        <v>210.1</v>
      </c>
      <c r="F14" s="136">
        <f t="shared" si="0"/>
        <v>2175695.25</v>
      </c>
      <c r="G14" s="136">
        <f t="shared" si="1"/>
        <v>7854000</v>
      </c>
      <c r="H14" s="133">
        <f t="shared" si="2"/>
        <v>10029695.25</v>
      </c>
    </row>
  </sheetData>
  <sheetProtection password="D309" sheet="1" objects="1" selectLockedCells="1" selectUnlockedCells="1"/>
  <mergeCells count="2">
    <mergeCell ref="A1:H1"/>
    <mergeCell ref="A2:H2"/>
  </mergeCells>
  <phoneticPr fontId="25" type="noConversion"/>
  <pageMargins left="0.75" right="0.75" top="1" bottom="1" header="0.5" footer="0.5"/>
  <pageSetup paperSize="9" orientation="landscape"/>
  <legacyDrawing r:id="rId1"/>
  <controls>
    <control shapeId="1025" r:id="rId2" name="Host Control  1"/>
  </controls>
</worksheet>
</file>

<file path=xl/worksheets/sheet2.xml><?xml version="1.0" encoding="utf-8"?>
<worksheet xmlns="http://schemas.openxmlformats.org/spreadsheetml/2006/main" xmlns:r="http://schemas.openxmlformats.org/officeDocument/2006/relationships">
  <dimension ref="A1:O48"/>
  <sheetViews>
    <sheetView workbookViewId="0">
      <selection activeCell="O4" sqref="O1:O1048576"/>
    </sheetView>
  </sheetViews>
  <sheetFormatPr defaultColWidth="9" defaultRowHeight="14.25"/>
  <cols>
    <col min="5" max="5" width="9" style="123"/>
    <col min="7" max="7" width="9" style="123"/>
  </cols>
  <sheetData>
    <row r="1" spans="1:15" ht="21" customHeight="1">
      <c r="A1" s="139" t="s">
        <v>21</v>
      </c>
      <c r="B1" s="139"/>
      <c r="C1" s="139"/>
      <c r="D1" s="139"/>
      <c r="E1" s="139"/>
      <c r="F1" s="139"/>
      <c r="G1" s="139"/>
      <c r="H1" s="139"/>
      <c r="I1" s="139"/>
      <c r="J1" s="139"/>
      <c r="K1" s="139"/>
      <c r="L1" s="139"/>
      <c r="M1" s="139"/>
      <c r="N1" s="139"/>
      <c r="O1" s="139"/>
    </row>
    <row r="2" spans="1:15" ht="18.75">
      <c r="A2" s="141" t="s">
        <v>22</v>
      </c>
      <c r="B2" s="141"/>
      <c r="C2" s="141"/>
      <c r="D2" s="141"/>
      <c r="E2" s="141"/>
      <c r="F2" s="141"/>
      <c r="G2" s="141"/>
      <c r="H2" s="141"/>
      <c r="I2" s="141"/>
      <c r="J2" s="141"/>
      <c r="K2" s="141"/>
      <c r="L2" s="141"/>
      <c r="M2" s="141"/>
      <c r="N2" s="141"/>
      <c r="O2" s="141"/>
    </row>
    <row r="3" spans="1:15">
      <c r="A3" s="142" t="s">
        <v>23</v>
      </c>
      <c r="B3" s="142"/>
      <c r="C3" s="142"/>
      <c r="D3" s="142"/>
      <c r="E3" s="142"/>
      <c r="F3" s="142"/>
      <c r="G3" s="142"/>
      <c r="H3" s="142"/>
      <c r="I3" s="142"/>
      <c r="J3" s="142"/>
      <c r="K3" s="142"/>
      <c r="L3" s="142"/>
      <c r="M3" s="142"/>
      <c r="N3" s="142"/>
      <c r="O3" s="142"/>
    </row>
    <row r="4" spans="1:15">
      <c r="A4" s="143" t="s">
        <v>24</v>
      </c>
      <c r="B4" s="143" t="s">
        <v>2</v>
      </c>
      <c r="C4" s="143" t="s">
        <v>25</v>
      </c>
      <c r="D4" s="143" t="s">
        <v>26</v>
      </c>
      <c r="E4" s="143" t="s">
        <v>27</v>
      </c>
      <c r="F4" s="143" t="s">
        <v>28</v>
      </c>
      <c r="G4" s="143" t="s">
        <v>29</v>
      </c>
      <c r="H4" s="143" t="s">
        <v>30</v>
      </c>
      <c r="I4" s="143" t="s">
        <v>31</v>
      </c>
      <c r="J4" s="143"/>
      <c r="K4" s="163" t="s">
        <v>32</v>
      </c>
      <c r="L4" s="143" t="s">
        <v>8</v>
      </c>
      <c r="M4" s="143" t="s">
        <v>33</v>
      </c>
      <c r="N4" s="143" t="s">
        <v>34</v>
      </c>
      <c r="O4" s="151" t="s">
        <v>35</v>
      </c>
    </row>
    <row r="5" spans="1:15">
      <c r="A5" s="144"/>
      <c r="B5" s="144"/>
      <c r="C5" s="144"/>
      <c r="D5" s="144"/>
      <c r="E5" s="144"/>
      <c r="F5" s="144"/>
      <c r="G5" s="144"/>
      <c r="H5" s="144"/>
      <c r="I5" s="125" t="s">
        <v>36</v>
      </c>
      <c r="J5" s="125" t="s">
        <v>37</v>
      </c>
      <c r="K5" s="164"/>
      <c r="L5" s="144"/>
      <c r="M5" s="144"/>
      <c r="N5" s="144"/>
      <c r="O5" s="153"/>
    </row>
    <row r="6" spans="1:15">
      <c r="A6" s="145">
        <v>1</v>
      </c>
      <c r="B6" s="145" t="s">
        <v>10</v>
      </c>
      <c r="C6" s="145" t="s">
        <v>38</v>
      </c>
      <c r="D6" s="154" t="s">
        <v>39</v>
      </c>
      <c r="E6" s="126" t="s">
        <v>39</v>
      </c>
      <c r="F6" s="145">
        <v>4</v>
      </c>
      <c r="G6" s="59" t="s">
        <v>40</v>
      </c>
      <c r="H6" s="145"/>
      <c r="I6" s="154"/>
      <c r="J6" s="156">
        <v>103.18</v>
      </c>
      <c r="K6" s="154">
        <v>5159</v>
      </c>
      <c r="L6" s="154">
        <v>24000</v>
      </c>
      <c r="M6" s="154">
        <v>29159</v>
      </c>
      <c r="N6" s="165"/>
      <c r="O6" s="84"/>
    </row>
    <row r="7" spans="1:15">
      <c r="A7" s="145"/>
      <c r="B7" s="145"/>
      <c r="C7" s="145"/>
      <c r="D7" s="154"/>
      <c r="E7" s="127" t="s">
        <v>41</v>
      </c>
      <c r="F7" s="145"/>
      <c r="G7" s="127" t="s">
        <v>42</v>
      </c>
      <c r="H7" s="145"/>
      <c r="I7" s="154"/>
      <c r="J7" s="156"/>
      <c r="K7" s="154"/>
      <c r="L7" s="154"/>
      <c r="M7" s="154"/>
      <c r="N7" s="165"/>
      <c r="O7" s="84"/>
    </row>
    <row r="8" spans="1:15">
      <c r="A8" s="145"/>
      <c r="B8" s="145"/>
      <c r="C8" s="145"/>
      <c r="D8" s="154"/>
      <c r="E8" s="127" t="s">
        <v>43</v>
      </c>
      <c r="F8" s="145"/>
      <c r="G8" s="127" t="s">
        <v>44</v>
      </c>
      <c r="H8" s="145"/>
      <c r="I8" s="154"/>
      <c r="J8" s="156"/>
      <c r="K8" s="154"/>
      <c r="L8" s="154"/>
      <c r="M8" s="154"/>
      <c r="N8" s="165"/>
      <c r="O8" s="84"/>
    </row>
    <row r="9" spans="1:15">
      <c r="A9" s="145"/>
      <c r="B9" s="145"/>
      <c r="C9" s="145"/>
      <c r="D9" s="154"/>
      <c r="E9" s="127" t="s">
        <v>45</v>
      </c>
      <c r="F9" s="145"/>
      <c r="G9" s="127" t="s">
        <v>46</v>
      </c>
      <c r="H9" s="145"/>
      <c r="I9" s="154"/>
      <c r="J9" s="156"/>
      <c r="K9" s="154"/>
      <c r="L9" s="154"/>
      <c r="M9" s="154"/>
      <c r="N9" s="165"/>
      <c r="O9" s="84"/>
    </row>
    <row r="10" spans="1:15">
      <c r="A10" s="59">
        <v>2</v>
      </c>
      <c r="B10" s="59" t="s">
        <v>10</v>
      </c>
      <c r="C10" s="126" t="s">
        <v>47</v>
      </c>
      <c r="D10" s="126" t="s">
        <v>48</v>
      </c>
      <c r="E10" s="126" t="s">
        <v>48</v>
      </c>
      <c r="F10" s="128">
        <v>1</v>
      </c>
      <c r="G10" s="59" t="s">
        <v>40</v>
      </c>
      <c r="H10" s="126"/>
      <c r="I10" s="126"/>
      <c r="J10" s="37">
        <v>60</v>
      </c>
      <c r="K10" s="126">
        <v>3000</v>
      </c>
      <c r="L10" s="126">
        <v>6000</v>
      </c>
      <c r="M10" s="126">
        <v>9000</v>
      </c>
      <c r="N10" s="129"/>
      <c r="O10" s="84"/>
    </row>
    <row r="11" spans="1:15">
      <c r="A11" s="59">
        <v>3</v>
      </c>
      <c r="B11" s="126" t="s">
        <v>10</v>
      </c>
      <c r="C11" s="37" t="s">
        <v>49</v>
      </c>
      <c r="D11" s="126" t="s">
        <v>50</v>
      </c>
      <c r="E11" s="126" t="s">
        <v>50</v>
      </c>
      <c r="F11" s="128">
        <v>1</v>
      </c>
      <c r="G11" s="59" t="s">
        <v>40</v>
      </c>
      <c r="H11" s="126"/>
      <c r="I11" s="126"/>
      <c r="J11" s="37">
        <v>129.19999999999999</v>
      </c>
      <c r="K11" s="126">
        <v>6460</v>
      </c>
      <c r="L11" s="126">
        <v>6000</v>
      </c>
      <c r="M11" s="126">
        <v>12460</v>
      </c>
      <c r="N11" s="129"/>
      <c r="O11" s="84"/>
    </row>
    <row r="12" spans="1:15">
      <c r="A12" s="146">
        <v>4</v>
      </c>
      <c r="B12" s="154" t="s">
        <v>10</v>
      </c>
      <c r="C12" s="154" t="s">
        <v>51</v>
      </c>
      <c r="D12" s="154" t="s">
        <v>52</v>
      </c>
      <c r="E12" s="128" t="s">
        <v>52</v>
      </c>
      <c r="F12" s="161">
        <v>3</v>
      </c>
      <c r="G12" s="59" t="s">
        <v>40</v>
      </c>
      <c r="H12" s="154"/>
      <c r="I12" s="154"/>
      <c r="J12" s="156">
        <v>61.8</v>
      </c>
      <c r="K12" s="154">
        <v>3090</v>
      </c>
      <c r="L12" s="154">
        <v>18000</v>
      </c>
      <c r="M12" s="154">
        <v>21090</v>
      </c>
      <c r="N12" s="166"/>
      <c r="O12" s="84"/>
    </row>
    <row r="13" spans="1:15">
      <c r="A13" s="147"/>
      <c r="B13" s="154"/>
      <c r="C13" s="154"/>
      <c r="D13" s="154"/>
      <c r="E13" s="127" t="s">
        <v>53</v>
      </c>
      <c r="F13" s="161"/>
      <c r="G13" s="127" t="s">
        <v>42</v>
      </c>
      <c r="H13" s="154"/>
      <c r="I13" s="154"/>
      <c r="J13" s="156"/>
      <c r="K13" s="154"/>
      <c r="L13" s="154"/>
      <c r="M13" s="154"/>
      <c r="N13" s="166"/>
      <c r="O13" s="84"/>
    </row>
    <row r="14" spans="1:15">
      <c r="A14" s="148"/>
      <c r="B14" s="154"/>
      <c r="C14" s="154"/>
      <c r="D14" s="154"/>
      <c r="E14" s="127" t="s">
        <v>54</v>
      </c>
      <c r="F14" s="161"/>
      <c r="G14" s="127" t="s">
        <v>55</v>
      </c>
      <c r="H14" s="154"/>
      <c r="I14" s="154"/>
      <c r="J14" s="156"/>
      <c r="K14" s="154"/>
      <c r="L14" s="154"/>
      <c r="M14" s="154"/>
      <c r="N14" s="166"/>
      <c r="O14" s="84"/>
    </row>
    <row r="15" spans="1:15">
      <c r="A15" s="146">
        <v>5</v>
      </c>
      <c r="B15" s="154" t="s">
        <v>10</v>
      </c>
      <c r="C15" s="154" t="s">
        <v>56</v>
      </c>
      <c r="D15" s="156" t="s">
        <v>57</v>
      </c>
      <c r="E15" s="37" t="s">
        <v>57</v>
      </c>
      <c r="F15" s="161">
        <v>4</v>
      </c>
      <c r="G15" s="59" t="s">
        <v>40</v>
      </c>
      <c r="H15" s="154"/>
      <c r="I15" s="154"/>
      <c r="J15" s="156">
        <v>48.2</v>
      </c>
      <c r="K15" s="154">
        <v>2410</v>
      </c>
      <c r="L15" s="154">
        <v>24000</v>
      </c>
      <c r="M15" s="154">
        <v>26410</v>
      </c>
      <c r="N15" s="166"/>
      <c r="O15" s="84"/>
    </row>
    <row r="16" spans="1:15">
      <c r="A16" s="147"/>
      <c r="B16" s="154"/>
      <c r="C16" s="154"/>
      <c r="D16" s="156"/>
      <c r="E16" s="126" t="s">
        <v>58</v>
      </c>
      <c r="F16" s="161"/>
      <c r="G16" s="128" t="s">
        <v>42</v>
      </c>
      <c r="H16" s="154"/>
      <c r="I16" s="154"/>
      <c r="J16" s="156"/>
      <c r="K16" s="154"/>
      <c r="L16" s="154"/>
      <c r="M16" s="154"/>
      <c r="N16" s="166"/>
      <c r="O16" s="84"/>
    </row>
    <row r="17" spans="1:15">
      <c r="A17" s="147"/>
      <c r="B17" s="154"/>
      <c r="C17" s="154"/>
      <c r="D17" s="156"/>
      <c r="E17" s="126" t="s">
        <v>59</v>
      </c>
      <c r="F17" s="161"/>
      <c r="G17" s="128" t="s">
        <v>55</v>
      </c>
      <c r="H17" s="154"/>
      <c r="I17" s="154"/>
      <c r="J17" s="156"/>
      <c r="K17" s="154"/>
      <c r="L17" s="154"/>
      <c r="M17" s="154"/>
      <c r="N17" s="166"/>
      <c r="O17" s="84"/>
    </row>
    <row r="18" spans="1:15">
      <c r="A18" s="148"/>
      <c r="B18" s="154"/>
      <c r="C18" s="154"/>
      <c r="D18" s="156"/>
      <c r="E18" s="126" t="s">
        <v>60</v>
      </c>
      <c r="F18" s="161"/>
      <c r="G18" s="128" t="s">
        <v>44</v>
      </c>
      <c r="H18" s="154"/>
      <c r="I18" s="154"/>
      <c r="J18" s="156"/>
      <c r="K18" s="154"/>
      <c r="L18" s="154"/>
      <c r="M18" s="154"/>
      <c r="N18" s="166"/>
      <c r="O18" s="84"/>
    </row>
    <row r="19" spans="1:15">
      <c r="A19" s="146">
        <v>6</v>
      </c>
      <c r="B19" s="154" t="s">
        <v>10</v>
      </c>
      <c r="C19" s="156" t="s">
        <v>61</v>
      </c>
      <c r="D19" s="156" t="s">
        <v>62</v>
      </c>
      <c r="E19" s="37" t="s">
        <v>62</v>
      </c>
      <c r="F19" s="161">
        <v>2</v>
      </c>
      <c r="G19" s="59" t="s">
        <v>40</v>
      </c>
      <c r="H19" s="154"/>
      <c r="I19" s="154"/>
      <c r="J19" s="156">
        <v>93.7</v>
      </c>
      <c r="K19" s="154">
        <v>4685</v>
      </c>
      <c r="L19" s="154">
        <v>12000</v>
      </c>
      <c r="M19" s="154">
        <v>16685</v>
      </c>
      <c r="N19" s="154"/>
      <c r="O19" s="84"/>
    </row>
    <row r="20" spans="1:15">
      <c r="A20" s="148"/>
      <c r="B20" s="154"/>
      <c r="C20" s="156"/>
      <c r="D20" s="156"/>
      <c r="E20" s="127" t="s">
        <v>63</v>
      </c>
      <c r="F20" s="161"/>
      <c r="G20" s="127" t="s">
        <v>42</v>
      </c>
      <c r="H20" s="154"/>
      <c r="I20" s="154"/>
      <c r="J20" s="156"/>
      <c r="K20" s="154"/>
      <c r="L20" s="154"/>
      <c r="M20" s="154"/>
      <c r="N20" s="154"/>
      <c r="O20" s="84"/>
    </row>
    <row r="21" spans="1:15">
      <c r="A21" s="146">
        <v>7</v>
      </c>
      <c r="B21" s="154" t="s">
        <v>10</v>
      </c>
      <c r="C21" s="154" t="s">
        <v>64</v>
      </c>
      <c r="D21" s="156" t="s">
        <v>65</v>
      </c>
      <c r="E21" s="128" t="s">
        <v>65</v>
      </c>
      <c r="F21" s="161">
        <v>5</v>
      </c>
      <c r="G21" s="128" t="s">
        <v>44</v>
      </c>
      <c r="H21" s="154"/>
      <c r="I21" s="154"/>
      <c r="J21" s="156">
        <v>123.1</v>
      </c>
      <c r="K21" s="154">
        <v>6155</v>
      </c>
      <c r="L21" s="154">
        <v>30000</v>
      </c>
      <c r="M21" s="154">
        <v>36155</v>
      </c>
      <c r="N21" s="154"/>
      <c r="O21" s="84"/>
    </row>
    <row r="22" spans="1:15" ht="24">
      <c r="A22" s="147"/>
      <c r="B22" s="154"/>
      <c r="C22" s="154"/>
      <c r="D22" s="156"/>
      <c r="E22" s="126" t="s">
        <v>66</v>
      </c>
      <c r="F22" s="161"/>
      <c r="G22" s="59" t="s">
        <v>40</v>
      </c>
      <c r="H22" s="154"/>
      <c r="I22" s="154"/>
      <c r="J22" s="156"/>
      <c r="K22" s="154"/>
      <c r="L22" s="154"/>
      <c r="M22" s="154"/>
      <c r="N22" s="154"/>
      <c r="O22" s="84"/>
    </row>
    <row r="23" spans="1:15">
      <c r="A23" s="147"/>
      <c r="B23" s="154"/>
      <c r="C23" s="154"/>
      <c r="D23" s="156"/>
      <c r="E23" s="126" t="s">
        <v>67</v>
      </c>
      <c r="F23" s="161"/>
      <c r="G23" s="128" t="s">
        <v>68</v>
      </c>
      <c r="H23" s="154"/>
      <c r="I23" s="154"/>
      <c r="J23" s="156"/>
      <c r="K23" s="154"/>
      <c r="L23" s="154"/>
      <c r="M23" s="154"/>
      <c r="N23" s="154"/>
      <c r="O23" s="84"/>
    </row>
    <row r="24" spans="1:15">
      <c r="A24" s="147"/>
      <c r="B24" s="154"/>
      <c r="C24" s="154"/>
      <c r="D24" s="156"/>
      <c r="E24" s="126" t="s">
        <v>69</v>
      </c>
      <c r="F24" s="161"/>
      <c r="G24" s="128" t="s">
        <v>70</v>
      </c>
      <c r="H24" s="154"/>
      <c r="I24" s="154"/>
      <c r="J24" s="156"/>
      <c r="K24" s="154"/>
      <c r="L24" s="154"/>
      <c r="M24" s="154"/>
      <c r="N24" s="154"/>
      <c r="O24" s="84"/>
    </row>
    <row r="25" spans="1:15">
      <c r="A25" s="148"/>
      <c r="B25" s="154"/>
      <c r="C25" s="154"/>
      <c r="D25" s="156"/>
      <c r="E25" s="126" t="s">
        <v>71</v>
      </c>
      <c r="F25" s="161"/>
      <c r="G25" s="128" t="s">
        <v>72</v>
      </c>
      <c r="H25" s="154"/>
      <c r="I25" s="154"/>
      <c r="J25" s="156"/>
      <c r="K25" s="154"/>
      <c r="L25" s="154"/>
      <c r="M25" s="154"/>
      <c r="N25" s="154"/>
      <c r="O25" s="84"/>
    </row>
    <row r="26" spans="1:15">
      <c r="A26" s="146">
        <v>8</v>
      </c>
      <c r="B26" s="154" t="s">
        <v>10</v>
      </c>
      <c r="C26" s="154" t="s">
        <v>73</v>
      </c>
      <c r="D26" s="154" t="s">
        <v>74</v>
      </c>
      <c r="E26" s="37" t="s">
        <v>74</v>
      </c>
      <c r="F26" s="156">
        <v>4</v>
      </c>
      <c r="G26" s="59" t="s">
        <v>40</v>
      </c>
      <c r="H26" s="154"/>
      <c r="I26" s="154"/>
      <c r="J26" s="156">
        <v>89.8</v>
      </c>
      <c r="K26" s="154">
        <v>4490</v>
      </c>
      <c r="L26" s="154">
        <v>24000</v>
      </c>
      <c r="M26" s="154">
        <v>28490</v>
      </c>
      <c r="N26" s="166"/>
      <c r="O26" s="84"/>
    </row>
    <row r="27" spans="1:15">
      <c r="A27" s="147"/>
      <c r="B27" s="154"/>
      <c r="C27" s="154"/>
      <c r="D27" s="154"/>
      <c r="E27" s="126" t="s">
        <v>75</v>
      </c>
      <c r="F27" s="156"/>
      <c r="G27" s="127" t="s">
        <v>42</v>
      </c>
      <c r="H27" s="154"/>
      <c r="I27" s="154"/>
      <c r="J27" s="156"/>
      <c r="K27" s="154"/>
      <c r="L27" s="154"/>
      <c r="M27" s="154"/>
      <c r="N27" s="166"/>
      <c r="O27" s="84"/>
    </row>
    <row r="28" spans="1:15">
      <c r="A28" s="147"/>
      <c r="B28" s="154"/>
      <c r="C28" s="154"/>
      <c r="D28" s="154"/>
      <c r="E28" s="126" t="s">
        <v>76</v>
      </c>
      <c r="F28" s="156"/>
      <c r="G28" s="127" t="s">
        <v>44</v>
      </c>
      <c r="H28" s="154"/>
      <c r="I28" s="154"/>
      <c r="J28" s="156"/>
      <c r="K28" s="154"/>
      <c r="L28" s="154"/>
      <c r="M28" s="154"/>
      <c r="N28" s="166"/>
      <c r="O28" s="84"/>
    </row>
    <row r="29" spans="1:15">
      <c r="A29" s="148"/>
      <c r="B29" s="154"/>
      <c r="C29" s="154"/>
      <c r="D29" s="154"/>
      <c r="E29" s="126" t="s">
        <v>77</v>
      </c>
      <c r="F29" s="156"/>
      <c r="G29" s="127" t="s">
        <v>55</v>
      </c>
      <c r="H29" s="154"/>
      <c r="I29" s="154"/>
      <c r="J29" s="156"/>
      <c r="K29" s="154"/>
      <c r="L29" s="154"/>
      <c r="M29" s="154"/>
      <c r="N29" s="166"/>
      <c r="O29" s="84"/>
    </row>
    <row r="30" spans="1:15">
      <c r="A30" s="146">
        <v>9</v>
      </c>
      <c r="B30" s="154" t="s">
        <v>10</v>
      </c>
      <c r="C30" s="154" t="s">
        <v>78</v>
      </c>
      <c r="D30" s="154" t="s">
        <v>79</v>
      </c>
      <c r="E30" s="37" t="s">
        <v>79</v>
      </c>
      <c r="F30" s="156">
        <v>4</v>
      </c>
      <c r="G30" s="59" t="s">
        <v>40</v>
      </c>
      <c r="H30" s="154"/>
      <c r="I30" s="154"/>
      <c r="J30" s="156">
        <v>28</v>
      </c>
      <c r="K30" s="154">
        <v>1400</v>
      </c>
      <c r="L30" s="154">
        <v>24000</v>
      </c>
      <c r="M30" s="154">
        <v>25400</v>
      </c>
      <c r="N30" s="166"/>
      <c r="O30" s="84"/>
    </row>
    <row r="31" spans="1:15">
      <c r="A31" s="147"/>
      <c r="B31" s="154"/>
      <c r="C31" s="154"/>
      <c r="D31" s="154"/>
      <c r="E31" s="126" t="s">
        <v>80</v>
      </c>
      <c r="F31" s="156"/>
      <c r="G31" s="127" t="s">
        <v>44</v>
      </c>
      <c r="H31" s="154"/>
      <c r="I31" s="154"/>
      <c r="J31" s="156"/>
      <c r="K31" s="154"/>
      <c r="L31" s="154"/>
      <c r="M31" s="154"/>
      <c r="N31" s="166"/>
      <c r="O31" s="84"/>
    </row>
    <row r="32" spans="1:15">
      <c r="A32" s="147"/>
      <c r="B32" s="154"/>
      <c r="C32" s="154"/>
      <c r="D32" s="154"/>
      <c r="E32" s="126" t="s">
        <v>81</v>
      </c>
      <c r="F32" s="156"/>
      <c r="G32" s="127" t="s">
        <v>82</v>
      </c>
      <c r="H32" s="154"/>
      <c r="I32" s="154"/>
      <c r="J32" s="156"/>
      <c r="K32" s="154"/>
      <c r="L32" s="154"/>
      <c r="M32" s="154"/>
      <c r="N32" s="166"/>
      <c r="O32" s="84"/>
    </row>
    <row r="33" spans="1:15">
      <c r="A33" s="148"/>
      <c r="B33" s="154"/>
      <c r="C33" s="154"/>
      <c r="D33" s="154"/>
      <c r="E33" s="126" t="s">
        <v>83</v>
      </c>
      <c r="F33" s="156"/>
      <c r="G33" s="127" t="s">
        <v>46</v>
      </c>
      <c r="H33" s="154"/>
      <c r="I33" s="154"/>
      <c r="J33" s="156"/>
      <c r="K33" s="154"/>
      <c r="L33" s="154"/>
      <c r="M33" s="154"/>
      <c r="N33" s="166"/>
      <c r="O33" s="84"/>
    </row>
    <row r="34" spans="1:15">
      <c r="A34" s="146">
        <v>10</v>
      </c>
      <c r="B34" s="154" t="s">
        <v>10</v>
      </c>
      <c r="C34" s="154" t="s">
        <v>84</v>
      </c>
      <c r="D34" s="160" t="s">
        <v>85</v>
      </c>
      <c r="E34" s="37" t="s">
        <v>85</v>
      </c>
      <c r="F34" s="156">
        <v>5</v>
      </c>
      <c r="G34" s="59" t="s">
        <v>40</v>
      </c>
      <c r="H34" s="154"/>
      <c r="I34" s="154"/>
      <c r="J34" s="156">
        <v>70.2</v>
      </c>
      <c r="K34" s="154">
        <v>3510</v>
      </c>
      <c r="L34" s="154">
        <v>30000</v>
      </c>
      <c r="M34" s="154">
        <v>33510</v>
      </c>
      <c r="N34" s="166"/>
      <c r="O34" s="84"/>
    </row>
    <row r="35" spans="1:15">
      <c r="A35" s="147"/>
      <c r="B35" s="154"/>
      <c r="C35" s="154"/>
      <c r="D35" s="160"/>
      <c r="E35" s="126" t="s">
        <v>86</v>
      </c>
      <c r="F35" s="156"/>
      <c r="G35" s="37" t="s">
        <v>42</v>
      </c>
      <c r="H35" s="154"/>
      <c r="I35" s="154"/>
      <c r="J35" s="156"/>
      <c r="K35" s="154"/>
      <c r="L35" s="154"/>
      <c r="M35" s="154"/>
      <c r="N35" s="166"/>
      <c r="O35" s="84"/>
    </row>
    <row r="36" spans="1:15">
      <c r="A36" s="147"/>
      <c r="B36" s="154"/>
      <c r="C36" s="154"/>
      <c r="D36" s="160"/>
      <c r="E36" s="126" t="s">
        <v>87</v>
      </c>
      <c r="F36" s="156"/>
      <c r="G36" s="37" t="s">
        <v>44</v>
      </c>
      <c r="H36" s="154"/>
      <c r="I36" s="154"/>
      <c r="J36" s="156"/>
      <c r="K36" s="154"/>
      <c r="L36" s="154"/>
      <c r="M36" s="154"/>
      <c r="N36" s="166"/>
      <c r="O36" s="84"/>
    </row>
    <row r="37" spans="1:15">
      <c r="A37" s="147"/>
      <c r="B37" s="154"/>
      <c r="C37" s="154"/>
      <c r="D37" s="160"/>
      <c r="E37" s="126" t="s">
        <v>88</v>
      </c>
      <c r="F37" s="156"/>
      <c r="G37" s="37" t="s">
        <v>44</v>
      </c>
      <c r="H37" s="154"/>
      <c r="I37" s="154"/>
      <c r="J37" s="156"/>
      <c r="K37" s="154"/>
      <c r="L37" s="154"/>
      <c r="M37" s="154"/>
      <c r="N37" s="166"/>
      <c r="O37" s="84"/>
    </row>
    <row r="38" spans="1:15">
      <c r="A38" s="148"/>
      <c r="B38" s="154"/>
      <c r="C38" s="154"/>
      <c r="D38" s="160"/>
      <c r="E38" s="126" t="s">
        <v>89</v>
      </c>
      <c r="F38" s="156"/>
      <c r="G38" s="37" t="s">
        <v>90</v>
      </c>
      <c r="H38" s="154"/>
      <c r="I38" s="154"/>
      <c r="J38" s="156"/>
      <c r="K38" s="154"/>
      <c r="L38" s="154"/>
      <c r="M38" s="154"/>
      <c r="N38" s="166"/>
      <c r="O38" s="84"/>
    </row>
    <row r="39" spans="1:15">
      <c r="A39" s="146">
        <v>11</v>
      </c>
      <c r="B39" s="154" t="s">
        <v>10</v>
      </c>
      <c r="C39" s="154" t="s">
        <v>91</v>
      </c>
      <c r="D39" s="154" t="s">
        <v>92</v>
      </c>
      <c r="E39" s="37" t="s">
        <v>92</v>
      </c>
      <c r="F39" s="156">
        <v>4</v>
      </c>
      <c r="G39" s="59" t="s">
        <v>40</v>
      </c>
      <c r="H39" s="154"/>
      <c r="I39" s="154"/>
      <c r="J39" s="162">
        <v>82</v>
      </c>
      <c r="K39" s="154">
        <v>4100</v>
      </c>
      <c r="L39" s="154">
        <v>24000</v>
      </c>
      <c r="M39" s="154">
        <v>28100</v>
      </c>
      <c r="N39" s="166"/>
      <c r="O39" s="84"/>
    </row>
    <row r="40" spans="1:15">
      <c r="A40" s="147"/>
      <c r="B40" s="154"/>
      <c r="C40" s="154"/>
      <c r="D40" s="154"/>
      <c r="E40" s="126" t="s">
        <v>93</v>
      </c>
      <c r="F40" s="156"/>
      <c r="G40" s="37" t="s">
        <v>42</v>
      </c>
      <c r="H40" s="154"/>
      <c r="I40" s="154"/>
      <c r="J40" s="162"/>
      <c r="K40" s="154"/>
      <c r="L40" s="154"/>
      <c r="M40" s="154"/>
      <c r="N40" s="166"/>
      <c r="O40" s="84"/>
    </row>
    <row r="41" spans="1:15">
      <c r="A41" s="147"/>
      <c r="B41" s="154"/>
      <c r="C41" s="154"/>
      <c r="D41" s="154"/>
      <c r="E41" s="126" t="s">
        <v>94</v>
      </c>
      <c r="F41" s="156"/>
      <c r="G41" s="37" t="s">
        <v>44</v>
      </c>
      <c r="H41" s="154"/>
      <c r="I41" s="154"/>
      <c r="J41" s="162"/>
      <c r="K41" s="154"/>
      <c r="L41" s="154"/>
      <c r="M41" s="154"/>
      <c r="N41" s="166"/>
      <c r="O41" s="84"/>
    </row>
    <row r="42" spans="1:15">
      <c r="A42" s="148"/>
      <c r="B42" s="154"/>
      <c r="C42" s="154"/>
      <c r="D42" s="154"/>
      <c r="E42" s="126" t="s">
        <v>95</v>
      </c>
      <c r="F42" s="156"/>
      <c r="G42" s="127" t="s">
        <v>55</v>
      </c>
      <c r="H42" s="154"/>
      <c r="I42" s="154"/>
      <c r="J42" s="162"/>
      <c r="K42" s="154"/>
      <c r="L42" s="154"/>
      <c r="M42" s="154"/>
      <c r="N42" s="166"/>
      <c r="O42" s="84"/>
    </row>
    <row r="43" spans="1:15">
      <c r="A43" s="149">
        <v>12</v>
      </c>
      <c r="B43" s="154" t="s">
        <v>10</v>
      </c>
      <c r="C43" s="154" t="s">
        <v>96</v>
      </c>
      <c r="D43" s="154" t="s">
        <v>97</v>
      </c>
      <c r="E43" s="126" t="s">
        <v>97</v>
      </c>
      <c r="F43" s="149">
        <v>2</v>
      </c>
      <c r="G43" s="126" t="s">
        <v>98</v>
      </c>
      <c r="H43" s="149"/>
      <c r="I43" s="149"/>
      <c r="J43" s="149">
        <v>125</v>
      </c>
      <c r="K43" s="149">
        <v>6250</v>
      </c>
      <c r="L43" s="149">
        <v>12000</v>
      </c>
      <c r="M43" s="149">
        <v>18250</v>
      </c>
      <c r="N43" s="149"/>
      <c r="O43" s="149" t="s">
        <v>99</v>
      </c>
    </row>
    <row r="44" spans="1:15">
      <c r="A44" s="150"/>
      <c r="B44" s="154"/>
      <c r="C44" s="154"/>
      <c r="D44" s="154"/>
      <c r="E44" s="122" t="s">
        <v>100</v>
      </c>
      <c r="F44" s="150"/>
      <c r="G44" s="122" t="s">
        <v>90</v>
      </c>
      <c r="H44" s="150"/>
      <c r="I44" s="150"/>
      <c r="J44" s="150"/>
      <c r="K44" s="150"/>
      <c r="L44" s="150"/>
      <c r="M44" s="150"/>
      <c r="N44" s="150"/>
      <c r="O44" s="150"/>
    </row>
    <row r="45" spans="1:15">
      <c r="A45" s="151">
        <v>13</v>
      </c>
      <c r="B45" s="155" t="s">
        <v>10</v>
      </c>
      <c r="C45" s="157" t="s">
        <v>101</v>
      </c>
      <c r="D45" s="155" t="s">
        <v>102</v>
      </c>
      <c r="E45" s="122" t="s">
        <v>102</v>
      </c>
      <c r="F45" s="157">
        <v>1</v>
      </c>
      <c r="G45" s="122" t="s">
        <v>98</v>
      </c>
      <c r="H45" s="157"/>
      <c r="I45" s="157"/>
      <c r="J45" s="157"/>
      <c r="K45" s="157"/>
      <c r="L45" s="157">
        <v>6000</v>
      </c>
      <c r="M45" s="157">
        <v>6000</v>
      </c>
      <c r="N45" s="157"/>
      <c r="O45" s="167" t="s">
        <v>103</v>
      </c>
    </row>
    <row r="46" spans="1:15">
      <c r="A46" s="152"/>
      <c r="B46" s="155"/>
      <c r="C46" s="158"/>
      <c r="D46" s="155"/>
      <c r="E46" s="122" t="s">
        <v>104</v>
      </c>
      <c r="F46" s="158"/>
      <c r="G46" s="122" t="s">
        <v>105</v>
      </c>
      <c r="H46" s="158"/>
      <c r="I46" s="158"/>
      <c r="J46" s="158"/>
      <c r="K46" s="158"/>
      <c r="L46" s="158"/>
      <c r="M46" s="158"/>
      <c r="N46" s="158"/>
      <c r="O46" s="168"/>
    </row>
    <row r="47" spans="1:15">
      <c r="A47" s="153"/>
      <c r="B47" s="155"/>
      <c r="C47" s="159"/>
      <c r="D47" s="155"/>
      <c r="E47" s="122" t="s">
        <v>106</v>
      </c>
      <c r="F47" s="159"/>
      <c r="G47" s="122" t="s">
        <v>90</v>
      </c>
      <c r="H47" s="159"/>
      <c r="I47" s="159"/>
      <c r="J47" s="159"/>
      <c r="K47" s="159"/>
      <c r="L47" s="159"/>
      <c r="M47" s="159"/>
      <c r="N47" s="159"/>
      <c r="O47" s="169"/>
    </row>
    <row r="48" spans="1:15">
      <c r="A48" s="126"/>
      <c r="B48" s="126"/>
      <c r="C48" s="126" t="s">
        <v>20</v>
      </c>
      <c r="D48" s="126">
        <v>13</v>
      </c>
      <c r="E48" s="126"/>
      <c r="F48" s="126">
        <f>SUM(F6:F47)</f>
        <v>40</v>
      </c>
      <c r="G48" s="126"/>
      <c r="H48" s="126"/>
      <c r="I48" s="126"/>
      <c r="J48" s="126">
        <f>SUM(J6:J47)</f>
        <v>1014.18</v>
      </c>
      <c r="K48" s="126">
        <f>SUM(K6:K47)</f>
        <v>50709</v>
      </c>
      <c r="L48" s="126">
        <f>SUM(L6:L47)</f>
        <v>240000</v>
      </c>
      <c r="M48" s="126">
        <f>SUM(M6:M47)</f>
        <v>290709</v>
      </c>
      <c r="N48" s="126"/>
      <c r="O48" s="84"/>
    </row>
  </sheetData>
  <mergeCells count="151">
    <mergeCell ref="O4:O5"/>
    <mergeCell ref="O43:O44"/>
    <mergeCell ref="O45:O47"/>
    <mergeCell ref="M39:M42"/>
    <mergeCell ref="M43:M44"/>
    <mergeCell ref="M45:M47"/>
    <mergeCell ref="N4:N5"/>
    <mergeCell ref="N6:N9"/>
    <mergeCell ref="N12:N14"/>
    <mergeCell ref="N15:N18"/>
    <mergeCell ref="N19:N20"/>
    <mergeCell ref="N21:N25"/>
    <mergeCell ref="N26:N29"/>
    <mergeCell ref="N30:N33"/>
    <mergeCell ref="N34:N38"/>
    <mergeCell ref="N39:N42"/>
    <mergeCell ref="N43:N44"/>
    <mergeCell ref="N45:N47"/>
    <mergeCell ref="M4:M5"/>
    <mergeCell ref="M6:M9"/>
    <mergeCell ref="M12:M14"/>
    <mergeCell ref="M15:M18"/>
    <mergeCell ref="M19:M20"/>
    <mergeCell ref="M21:M25"/>
    <mergeCell ref="M26:M29"/>
    <mergeCell ref="M30:M33"/>
    <mergeCell ref="M34:M38"/>
    <mergeCell ref="K39:K42"/>
    <mergeCell ref="K43:K44"/>
    <mergeCell ref="K45:K47"/>
    <mergeCell ref="L4:L5"/>
    <mergeCell ref="L6:L9"/>
    <mergeCell ref="L12:L14"/>
    <mergeCell ref="L15:L18"/>
    <mergeCell ref="L19:L20"/>
    <mergeCell ref="L21:L25"/>
    <mergeCell ref="L26:L29"/>
    <mergeCell ref="L30:L33"/>
    <mergeCell ref="L34:L38"/>
    <mergeCell ref="L39:L42"/>
    <mergeCell ref="L43:L44"/>
    <mergeCell ref="L45:L47"/>
    <mergeCell ref="K4:K5"/>
    <mergeCell ref="K6:K9"/>
    <mergeCell ref="K12:K14"/>
    <mergeCell ref="K15:K18"/>
    <mergeCell ref="K19:K20"/>
    <mergeCell ref="K21:K25"/>
    <mergeCell ref="K26:K29"/>
    <mergeCell ref="K30:K33"/>
    <mergeCell ref="K34:K38"/>
    <mergeCell ref="I21:I25"/>
    <mergeCell ref="I26:I29"/>
    <mergeCell ref="I30:I33"/>
    <mergeCell ref="I34:I38"/>
    <mergeCell ref="I39:I42"/>
    <mergeCell ref="I43:I44"/>
    <mergeCell ref="I45:I47"/>
    <mergeCell ref="J6:J9"/>
    <mergeCell ref="J12:J14"/>
    <mergeCell ref="J15:J18"/>
    <mergeCell ref="J19:J20"/>
    <mergeCell ref="J21:J25"/>
    <mergeCell ref="J26:J29"/>
    <mergeCell ref="J30:J33"/>
    <mergeCell ref="J34:J38"/>
    <mergeCell ref="J39:J42"/>
    <mergeCell ref="J43:J44"/>
    <mergeCell ref="J45:J47"/>
    <mergeCell ref="F21:F25"/>
    <mergeCell ref="F26:F29"/>
    <mergeCell ref="F30:F33"/>
    <mergeCell ref="F34:F38"/>
    <mergeCell ref="F39:F42"/>
    <mergeCell ref="F43:F44"/>
    <mergeCell ref="F45:F47"/>
    <mergeCell ref="G4:G5"/>
    <mergeCell ref="H4:H5"/>
    <mergeCell ref="H6:H9"/>
    <mergeCell ref="H12:H14"/>
    <mergeCell ref="H15:H18"/>
    <mergeCell ref="H19:H20"/>
    <mergeCell ref="H21:H25"/>
    <mergeCell ref="H26:H29"/>
    <mergeCell ref="H30:H33"/>
    <mergeCell ref="H34:H38"/>
    <mergeCell ref="H39:H42"/>
    <mergeCell ref="H43:H44"/>
    <mergeCell ref="H45:H47"/>
    <mergeCell ref="C21:C25"/>
    <mergeCell ref="C26:C29"/>
    <mergeCell ref="C30:C33"/>
    <mergeCell ref="C34:C38"/>
    <mergeCell ref="C39:C42"/>
    <mergeCell ref="C43:C44"/>
    <mergeCell ref="C45:C47"/>
    <mergeCell ref="D4:D5"/>
    <mergeCell ref="D6:D9"/>
    <mergeCell ref="D12:D14"/>
    <mergeCell ref="D15:D18"/>
    <mergeCell ref="D19:D20"/>
    <mergeCell ref="D21:D25"/>
    <mergeCell ref="D26:D29"/>
    <mergeCell ref="D30:D33"/>
    <mergeCell ref="D34:D38"/>
    <mergeCell ref="D39:D42"/>
    <mergeCell ref="D43:D44"/>
    <mergeCell ref="D45:D47"/>
    <mergeCell ref="A21:A25"/>
    <mergeCell ref="A26:A29"/>
    <mergeCell ref="A30:A33"/>
    <mergeCell ref="A34:A38"/>
    <mergeCell ref="A39:A42"/>
    <mergeCell ref="A43:A44"/>
    <mergeCell ref="A45:A47"/>
    <mergeCell ref="B4:B5"/>
    <mergeCell ref="B6:B9"/>
    <mergeCell ref="B12:B14"/>
    <mergeCell ref="B15:B18"/>
    <mergeCell ref="B19:B20"/>
    <mergeCell ref="B21:B25"/>
    <mergeCell ref="B26:B29"/>
    <mergeCell ref="B30:B33"/>
    <mergeCell ref="B34:B38"/>
    <mergeCell ref="B39:B42"/>
    <mergeCell ref="B43:B44"/>
    <mergeCell ref="B45:B47"/>
    <mergeCell ref="A1:O1"/>
    <mergeCell ref="A2:O2"/>
    <mergeCell ref="A3:O3"/>
    <mergeCell ref="I4:J4"/>
    <mergeCell ref="A4:A5"/>
    <mergeCell ref="A6:A9"/>
    <mergeCell ref="A12:A14"/>
    <mergeCell ref="A15:A18"/>
    <mergeCell ref="A19:A20"/>
    <mergeCell ref="C4:C5"/>
    <mergeCell ref="C6:C9"/>
    <mergeCell ref="C12:C14"/>
    <mergeCell ref="C15:C18"/>
    <mergeCell ref="C19:C20"/>
    <mergeCell ref="E4:E5"/>
    <mergeCell ref="F4:F5"/>
    <mergeCell ref="F6:F9"/>
    <mergeCell ref="F12:F14"/>
    <mergeCell ref="F15:F18"/>
    <mergeCell ref="F19:F20"/>
    <mergeCell ref="I6:I9"/>
    <mergeCell ref="I12:I14"/>
    <mergeCell ref="I15:I18"/>
    <mergeCell ref="I19:I20"/>
  </mergeCells>
  <phoneticPr fontId="25" type="noConversion"/>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M43"/>
  <sheetViews>
    <sheetView workbookViewId="0">
      <selection activeCell="M3" sqref="M1:M1048576"/>
    </sheetView>
  </sheetViews>
  <sheetFormatPr defaultColWidth="9" defaultRowHeight="14.25"/>
  <cols>
    <col min="12" max="12" width="9.375"/>
  </cols>
  <sheetData>
    <row r="1" spans="1:13" ht="32.1" customHeight="1">
      <c r="A1" s="170" t="s">
        <v>107</v>
      </c>
      <c r="B1" s="170"/>
      <c r="C1" s="170"/>
      <c r="D1" s="170"/>
      <c r="E1" s="170"/>
      <c r="F1" s="170"/>
      <c r="G1" s="170"/>
      <c r="H1" s="170"/>
      <c r="I1" s="170"/>
      <c r="J1" s="170"/>
      <c r="K1" s="170"/>
      <c r="L1" s="170"/>
      <c r="M1" s="170"/>
    </row>
    <row r="2" spans="1:13">
      <c r="A2" s="171" t="s">
        <v>108</v>
      </c>
      <c r="B2" s="171"/>
      <c r="C2" s="171"/>
      <c r="D2" s="171"/>
      <c r="E2" s="171"/>
      <c r="F2" s="171"/>
      <c r="G2" s="171"/>
      <c r="H2" s="171"/>
      <c r="I2" s="171"/>
      <c r="J2" s="171"/>
      <c r="K2" s="171"/>
      <c r="L2" s="171"/>
      <c r="M2" s="171"/>
    </row>
    <row r="3" spans="1:13">
      <c r="A3" s="175" t="s">
        <v>24</v>
      </c>
      <c r="B3" s="175" t="s">
        <v>2</v>
      </c>
      <c r="C3" s="175" t="s">
        <v>25</v>
      </c>
      <c r="D3" s="175" t="s">
        <v>26</v>
      </c>
      <c r="E3" s="175" t="s">
        <v>28</v>
      </c>
      <c r="F3" s="175" t="s">
        <v>29</v>
      </c>
      <c r="G3" s="175" t="s">
        <v>30</v>
      </c>
      <c r="H3" s="172" t="s">
        <v>31</v>
      </c>
      <c r="I3" s="173"/>
      <c r="J3" s="175" t="s">
        <v>109</v>
      </c>
      <c r="K3" s="175" t="s">
        <v>8</v>
      </c>
      <c r="L3" s="175" t="s">
        <v>110</v>
      </c>
      <c r="M3" s="175" t="s">
        <v>111</v>
      </c>
    </row>
    <row r="4" spans="1:13" ht="24">
      <c r="A4" s="176"/>
      <c r="B4" s="176"/>
      <c r="C4" s="176"/>
      <c r="D4" s="176"/>
      <c r="E4" s="182"/>
      <c r="F4" s="176"/>
      <c r="G4" s="182"/>
      <c r="H4" s="55" t="s">
        <v>36</v>
      </c>
      <c r="I4" s="55" t="s">
        <v>112</v>
      </c>
      <c r="J4" s="182"/>
      <c r="K4" s="182"/>
      <c r="L4" s="182"/>
      <c r="M4" s="182"/>
    </row>
    <row r="5" spans="1:13">
      <c r="A5" s="59">
        <v>1</v>
      </c>
      <c r="B5" s="59" t="s">
        <v>113</v>
      </c>
      <c r="C5" s="119" t="s">
        <v>114</v>
      </c>
      <c r="D5" s="35" t="s">
        <v>115</v>
      </c>
      <c r="E5" s="120">
        <v>1</v>
      </c>
      <c r="F5" s="38" t="s">
        <v>98</v>
      </c>
      <c r="G5" s="59">
        <v>2018</v>
      </c>
      <c r="H5" s="59"/>
      <c r="I5" s="35">
        <v>121.2</v>
      </c>
      <c r="J5" s="58">
        <f t="shared" ref="J5:J8" si="0">H5*80+I5*50</f>
        <v>6060</v>
      </c>
      <c r="K5" s="58">
        <f t="shared" ref="K5:K8" si="1">E5*6000</f>
        <v>6000</v>
      </c>
      <c r="L5" s="58">
        <f t="shared" ref="L5:L8" si="2">J5+K5</f>
        <v>12060</v>
      </c>
      <c r="M5" s="59" t="s">
        <v>116</v>
      </c>
    </row>
    <row r="6" spans="1:13">
      <c r="A6" s="177">
        <v>2</v>
      </c>
      <c r="B6" s="177" t="s">
        <v>113</v>
      </c>
      <c r="C6" s="177" t="s">
        <v>117</v>
      </c>
      <c r="D6" s="38" t="s">
        <v>118</v>
      </c>
      <c r="E6" s="183">
        <v>2</v>
      </c>
      <c r="F6" s="38" t="s">
        <v>98</v>
      </c>
      <c r="G6" s="177">
        <v>2018</v>
      </c>
      <c r="H6" s="177"/>
      <c r="I6" s="177">
        <v>27.6</v>
      </c>
      <c r="J6" s="177">
        <f t="shared" si="0"/>
        <v>1380</v>
      </c>
      <c r="K6" s="177">
        <f t="shared" si="1"/>
        <v>12000</v>
      </c>
      <c r="L6" s="177">
        <f t="shared" si="2"/>
        <v>13380</v>
      </c>
      <c r="M6" s="177" t="s">
        <v>116</v>
      </c>
    </row>
    <row r="7" spans="1:13">
      <c r="A7" s="178"/>
      <c r="B7" s="178"/>
      <c r="C7" s="178"/>
      <c r="D7" s="38" t="s">
        <v>119</v>
      </c>
      <c r="E7" s="183"/>
      <c r="F7" s="38" t="s">
        <v>55</v>
      </c>
      <c r="G7" s="178"/>
      <c r="H7" s="178"/>
      <c r="I7" s="178"/>
      <c r="J7" s="178"/>
      <c r="K7" s="178"/>
      <c r="L7" s="178"/>
      <c r="M7" s="178"/>
    </row>
    <row r="8" spans="1:13">
      <c r="A8" s="179" t="s">
        <v>120</v>
      </c>
      <c r="B8" s="145" t="s">
        <v>113</v>
      </c>
      <c r="C8" s="179" t="s">
        <v>121</v>
      </c>
      <c r="D8" s="38" t="s">
        <v>122</v>
      </c>
      <c r="E8" s="177">
        <v>2</v>
      </c>
      <c r="F8" s="38" t="s">
        <v>98</v>
      </c>
      <c r="G8" s="145">
        <v>2018</v>
      </c>
      <c r="H8" s="179"/>
      <c r="I8" s="179">
        <v>152.35</v>
      </c>
      <c r="J8" s="179">
        <f t="shared" si="0"/>
        <v>7617.5</v>
      </c>
      <c r="K8" s="179">
        <f t="shared" si="1"/>
        <v>12000</v>
      </c>
      <c r="L8" s="179">
        <f t="shared" si="2"/>
        <v>19617.5</v>
      </c>
      <c r="M8" s="145" t="s">
        <v>116</v>
      </c>
    </row>
    <row r="9" spans="1:13">
      <c r="A9" s="180"/>
      <c r="B9" s="145"/>
      <c r="C9" s="180"/>
      <c r="D9" s="38" t="s">
        <v>123</v>
      </c>
      <c r="E9" s="180"/>
      <c r="F9" s="38" t="s">
        <v>42</v>
      </c>
      <c r="G9" s="145"/>
      <c r="H9" s="180"/>
      <c r="I9" s="180"/>
      <c r="J9" s="180"/>
      <c r="K9" s="180"/>
      <c r="L9" s="180"/>
      <c r="M9" s="145"/>
    </row>
    <row r="10" spans="1:13">
      <c r="A10" s="179" t="s">
        <v>124</v>
      </c>
      <c r="B10" s="179" t="s">
        <v>113</v>
      </c>
      <c r="C10" s="179" t="s">
        <v>125</v>
      </c>
      <c r="D10" s="38" t="s">
        <v>126</v>
      </c>
      <c r="E10" s="177">
        <v>2</v>
      </c>
      <c r="F10" s="38" t="s">
        <v>98</v>
      </c>
      <c r="G10" s="179" t="s">
        <v>127</v>
      </c>
      <c r="H10" s="179"/>
      <c r="I10" s="179">
        <v>158.47999999999999</v>
      </c>
      <c r="J10" s="179">
        <f>H10*80+I10*50</f>
        <v>7924</v>
      </c>
      <c r="K10" s="179">
        <f>E10*6000</f>
        <v>12000</v>
      </c>
      <c r="L10" s="179">
        <f>J10+K10</f>
        <v>19924</v>
      </c>
      <c r="M10" s="179" t="s">
        <v>116</v>
      </c>
    </row>
    <row r="11" spans="1:13">
      <c r="A11" s="180"/>
      <c r="B11" s="180"/>
      <c r="C11" s="180"/>
      <c r="D11" s="38" t="s">
        <v>128</v>
      </c>
      <c r="E11" s="180"/>
      <c r="F11" s="38" t="s">
        <v>46</v>
      </c>
      <c r="G11" s="180"/>
      <c r="H11" s="180"/>
      <c r="I11" s="180"/>
      <c r="J11" s="180"/>
      <c r="K11" s="180"/>
      <c r="L11" s="180"/>
      <c r="M11" s="180"/>
    </row>
    <row r="12" spans="1:13">
      <c r="A12" s="179" t="s">
        <v>129</v>
      </c>
      <c r="B12" s="179" t="s">
        <v>113</v>
      </c>
      <c r="C12" s="179" t="s">
        <v>130</v>
      </c>
      <c r="D12" s="38" t="s">
        <v>131</v>
      </c>
      <c r="E12" s="177">
        <v>5</v>
      </c>
      <c r="F12" s="38" t="s">
        <v>98</v>
      </c>
      <c r="G12" s="179" t="s">
        <v>127</v>
      </c>
      <c r="H12" s="179"/>
      <c r="I12" s="179">
        <v>57.75</v>
      </c>
      <c r="J12" s="179">
        <f>H12*80+I12*50</f>
        <v>2887.5</v>
      </c>
      <c r="K12" s="179">
        <f>E12*6000</f>
        <v>30000</v>
      </c>
      <c r="L12" s="179">
        <f>J12+K12</f>
        <v>32887.5</v>
      </c>
      <c r="M12" s="179" t="s">
        <v>116</v>
      </c>
    </row>
    <row r="13" spans="1:13">
      <c r="A13" s="180"/>
      <c r="B13" s="180"/>
      <c r="C13" s="180"/>
      <c r="D13" s="38" t="s">
        <v>132</v>
      </c>
      <c r="E13" s="178"/>
      <c r="F13" s="38" t="s">
        <v>42</v>
      </c>
      <c r="G13" s="180"/>
      <c r="H13" s="180"/>
      <c r="I13" s="180"/>
      <c r="J13" s="180"/>
      <c r="K13" s="180"/>
      <c r="L13" s="180"/>
      <c r="M13" s="180"/>
    </row>
    <row r="14" spans="1:13">
      <c r="A14" s="180"/>
      <c r="B14" s="180"/>
      <c r="C14" s="180"/>
      <c r="D14" s="38" t="s">
        <v>133</v>
      </c>
      <c r="E14" s="178"/>
      <c r="F14" s="38" t="s">
        <v>44</v>
      </c>
      <c r="G14" s="180"/>
      <c r="H14" s="180"/>
      <c r="I14" s="180"/>
      <c r="J14" s="180"/>
      <c r="K14" s="180"/>
      <c r="L14" s="180"/>
      <c r="M14" s="180"/>
    </row>
    <row r="15" spans="1:13">
      <c r="A15" s="180"/>
      <c r="B15" s="180"/>
      <c r="C15" s="180"/>
      <c r="D15" s="38" t="s">
        <v>134</v>
      </c>
      <c r="E15" s="178"/>
      <c r="F15" s="38" t="s">
        <v>82</v>
      </c>
      <c r="G15" s="180"/>
      <c r="H15" s="180"/>
      <c r="I15" s="180"/>
      <c r="J15" s="180"/>
      <c r="K15" s="180"/>
      <c r="L15" s="180"/>
      <c r="M15" s="180"/>
    </row>
    <row r="16" spans="1:13">
      <c r="A16" s="180"/>
      <c r="B16" s="180"/>
      <c r="C16" s="180"/>
      <c r="D16" s="38" t="s">
        <v>135</v>
      </c>
      <c r="E16" s="178"/>
      <c r="F16" s="38" t="s">
        <v>136</v>
      </c>
      <c r="G16" s="180"/>
      <c r="H16" s="180"/>
      <c r="I16" s="180"/>
      <c r="J16" s="180"/>
      <c r="K16" s="180"/>
      <c r="L16" s="180"/>
      <c r="M16" s="180"/>
    </row>
    <row r="17" spans="1:13">
      <c r="A17" s="174">
        <v>6</v>
      </c>
      <c r="B17" s="174" t="s">
        <v>113</v>
      </c>
      <c r="C17" s="174" t="s">
        <v>130</v>
      </c>
      <c r="D17" s="38" t="s">
        <v>137</v>
      </c>
      <c r="E17" s="177">
        <v>3</v>
      </c>
      <c r="F17" s="38" t="s">
        <v>98</v>
      </c>
      <c r="G17" s="174">
        <v>2018</v>
      </c>
      <c r="H17" s="174"/>
      <c r="I17" s="174">
        <v>142.02000000000001</v>
      </c>
      <c r="J17" s="174">
        <f>H17*80+I17*50</f>
        <v>7101</v>
      </c>
      <c r="K17" s="174">
        <f>E17*6000</f>
        <v>18000</v>
      </c>
      <c r="L17" s="174">
        <f>J17+K17</f>
        <v>25101</v>
      </c>
      <c r="M17" s="174" t="s">
        <v>116</v>
      </c>
    </row>
    <row r="18" spans="1:13">
      <c r="A18" s="174"/>
      <c r="B18" s="174"/>
      <c r="C18" s="174"/>
      <c r="D18" s="38" t="s">
        <v>138</v>
      </c>
      <c r="E18" s="178"/>
      <c r="F18" s="38" t="s">
        <v>42</v>
      </c>
      <c r="G18" s="174"/>
      <c r="H18" s="174"/>
      <c r="I18" s="174"/>
      <c r="J18" s="174"/>
      <c r="K18" s="174"/>
      <c r="L18" s="174"/>
      <c r="M18" s="174"/>
    </row>
    <row r="19" spans="1:13">
      <c r="A19" s="174"/>
      <c r="B19" s="174"/>
      <c r="C19" s="174"/>
      <c r="D19" s="38" t="s">
        <v>139</v>
      </c>
      <c r="E19" s="181"/>
      <c r="F19" s="38" t="s">
        <v>55</v>
      </c>
      <c r="G19" s="174"/>
      <c r="H19" s="174"/>
      <c r="I19" s="174"/>
      <c r="J19" s="174"/>
      <c r="K19" s="174"/>
      <c r="L19" s="174"/>
      <c r="M19" s="174"/>
    </row>
    <row r="20" spans="1:13">
      <c r="A20" s="174">
        <v>7</v>
      </c>
      <c r="B20" s="174" t="s">
        <v>113</v>
      </c>
      <c r="C20" s="174" t="s">
        <v>140</v>
      </c>
      <c r="D20" s="38" t="s">
        <v>141</v>
      </c>
      <c r="E20" s="174">
        <v>3</v>
      </c>
      <c r="F20" s="38" t="s">
        <v>98</v>
      </c>
      <c r="G20" s="174">
        <v>2018</v>
      </c>
      <c r="H20" s="174"/>
      <c r="I20" s="174">
        <v>196.45</v>
      </c>
      <c r="J20" s="174">
        <f>H20*80+I20*50</f>
        <v>9822.5</v>
      </c>
      <c r="K20" s="174">
        <f>E20*6000</f>
        <v>18000</v>
      </c>
      <c r="L20" s="174">
        <f>J20+K20</f>
        <v>27822.5</v>
      </c>
      <c r="M20" s="174" t="s">
        <v>116</v>
      </c>
    </row>
    <row r="21" spans="1:13">
      <c r="A21" s="174"/>
      <c r="B21" s="174"/>
      <c r="C21" s="174"/>
      <c r="D21" s="38" t="s">
        <v>142</v>
      </c>
      <c r="E21" s="174"/>
      <c r="F21" s="38" t="s">
        <v>44</v>
      </c>
      <c r="G21" s="174"/>
      <c r="H21" s="174"/>
      <c r="I21" s="174"/>
      <c r="J21" s="174"/>
      <c r="K21" s="174"/>
      <c r="L21" s="174"/>
      <c r="M21" s="174"/>
    </row>
    <row r="22" spans="1:13">
      <c r="A22" s="174"/>
      <c r="B22" s="174"/>
      <c r="C22" s="174"/>
      <c r="D22" s="38" t="s">
        <v>143</v>
      </c>
      <c r="E22" s="174"/>
      <c r="F22" s="38" t="s">
        <v>44</v>
      </c>
      <c r="G22" s="174"/>
      <c r="H22" s="174"/>
      <c r="I22" s="174"/>
      <c r="J22" s="174"/>
      <c r="K22" s="174"/>
      <c r="L22" s="174"/>
      <c r="M22" s="174"/>
    </row>
    <row r="23" spans="1:13">
      <c r="A23" s="177">
        <v>8</v>
      </c>
      <c r="B23" s="177" t="s">
        <v>113</v>
      </c>
      <c r="C23" s="177" t="s">
        <v>140</v>
      </c>
      <c r="D23" s="38" t="s">
        <v>144</v>
      </c>
      <c r="E23" s="177">
        <v>3</v>
      </c>
      <c r="F23" s="38" t="s">
        <v>98</v>
      </c>
      <c r="G23" s="177">
        <v>2018</v>
      </c>
      <c r="H23" s="177"/>
      <c r="I23" s="177">
        <v>72.8</v>
      </c>
      <c r="J23" s="177">
        <f t="shared" ref="J23:J27" si="3">H23*80+I23*50</f>
        <v>3640</v>
      </c>
      <c r="K23" s="177">
        <f t="shared" ref="K23:K27" si="4">E23*6000</f>
        <v>18000</v>
      </c>
      <c r="L23" s="177">
        <f t="shared" ref="L23:L27" si="5">J23+K23</f>
        <v>21640</v>
      </c>
      <c r="M23" s="177" t="s">
        <v>116</v>
      </c>
    </row>
    <row r="24" spans="1:13">
      <c r="A24" s="178"/>
      <c r="B24" s="178"/>
      <c r="C24" s="178"/>
      <c r="D24" s="38" t="s">
        <v>145</v>
      </c>
      <c r="E24" s="178"/>
      <c r="F24" s="38" t="s">
        <v>42</v>
      </c>
      <c r="G24" s="178"/>
      <c r="H24" s="178"/>
      <c r="I24" s="178"/>
      <c r="J24" s="178"/>
      <c r="K24" s="178"/>
      <c r="L24" s="178"/>
      <c r="M24" s="178"/>
    </row>
    <row r="25" spans="1:13">
      <c r="A25" s="181"/>
      <c r="B25" s="181"/>
      <c r="C25" s="181"/>
      <c r="D25" s="38" t="s">
        <v>146</v>
      </c>
      <c r="E25" s="181"/>
      <c r="F25" s="38" t="s">
        <v>44</v>
      </c>
      <c r="G25" s="181"/>
      <c r="H25" s="181"/>
      <c r="I25" s="181"/>
      <c r="J25" s="181"/>
      <c r="K25" s="181"/>
      <c r="L25" s="181"/>
      <c r="M25" s="181"/>
    </row>
    <row r="26" spans="1:13">
      <c r="A26" s="64">
        <v>9</v>
      </c>
      <c r="B26" s="64" t="s">
        <v>113</v>
      </c>
      <c r="C26" s="64" t="s">
        <v>147</v>
      </c>
      <c r="D26" s="38" t="s">
        <v>148</v>
      </c>
      <c r="E26" s="120">
        <v>1</v>
      </c>
      <c r="F26" s="38" t="s">
        <v>98</v>
      </c>
      <c r="G26" s="64">
        <v>2018</v>
      </c>
      <c r="H26" s="64"/>
      <c r="I26" s="35">
        <v>150</v>
      </c>
      <c r="J26" s="58">
        <f t="shared" si="3"/>
        <v>7500</v>
      </c>
      <c r="K26" s="58">
        <f t="shared" si="4"/>
        <v>6000</v>
      </c>
      <c r="L26" s="58">
        <f t="shared" si="5"/>
        <v>13500</v>
      </c>
      <c r="M26" s="64" t="s">
        <v>116</v>
      </c>
    </row>
    <row r="27" spans="1:13">
      <c r="A27" s="177">
        <v>10</v>
      </c>
      <c r="B27" s="177" t="s">
        <v>113</v>
      </c>
      <c r="C27" s="177" t="s">
        <v>149</v>
      </c>
      <c r="D27" s="38" t="s">
        <v>150</v>
      </c>
      <c r="E27" s="177">
        <v>3</v>
      </c>
      <c r="F27" s="38" t="s">
        <v>98</v>
      </c>
      <c r="G27" s="177">
        <v>2018</v>
      </c>
      <c r="H27" s="177"/>
      <c r="I27" s="177">
        <v>52.5</v>
      </c>
      <c r="J27" s="177">
        <f t="shared" si="3"/>
        <v>2625</v>
      </c>
      <c r="K27" s="177">
        <f t="shared" si="4"/>
        <v>18000</v>
      </c>
      <c r="L27" s="177">
        <f t="shared" si="5"/>
        <v>20625</v>
      </c>
      <c r="M27" s="177" t="s">
        <v>116</v>
      </c>
    </row>
    <row r="28" spans="1:13">
      <c r="A28" s="178"/>
      <c r="B28" s="178"/>
      <c r="C28" s="178"/>
      <c r="D28" s="38" t="s">
        <v>151</v>
      </c>
      <c r="E28" s="178"/>
      <c r="F28" s="38" t="s">
        <v>42</v>
      </c>
      <c r="G28" s="178"/>
      <c r="H28" s="178"/>
      <c r="I28" s="178"/>
      <c r="J28" s="178"/>
      <c r="K28" s="178"/>
      <c r="L28" s="178"/>
      <c r="M28" s="178"/>
    </row>
    <row r="29" spans="1:13">
      <c r="A29" s="181"/>
      <c r="B29" s="181"/>
      <c r="C29" s="181"/>
      <c r="D29" s="38" t="s">
        <v>152</v>
      </c>
      <c r="E29" s="181"/>
      <c r="F29" s="38" t="s">
        <v>90</v>
      </c>
      <c r="G29" s="181"/>
      <c r="H29" s="181"/>
      <c r="I29" s="181"/>
      <c r="J29" s="181"/>
      <c r="K29" s="181"/>
      <c r="L29" s="181"/>
      <c r="M29" s="181"/>
    </row>
    <row r="30" spans="1:13">
      <c r="A30" s="177">
        <v>11</v>
      </c>
      <c r="B30" s="177" t="s">
        <v>113</v>
      </c>
      <c r="C30" s="177" t="s">
        <v>153</v>
      </c>
      <c r="D30" s="38" t="s">
        <v>154</v>
      </c>
      <c r="E30" s="177">
        <v>5</v>
      </c>
      <c r="F30" s="38" t="s">
        <v>98</v>
      </c>
      <c r="G30" s="177">
        <v>2018</v>
      </c>
      <c r="H30" s="177"/>
      <c r="I30" s="177">
        <v>202.5</v>
      </c>
      <c r="J30" s="177">
        <f>H30*80+I30*50</f>
        <v>10125</v>
      </c>
      <c r="K30" s="177">
        <f>E30*6000</f>
        <v>30000</v>
      </c>
      <c r="L30" s="177">
        <f>J30+K30</f>
        <v>40125</v>
      </c>
      <c r="M30" s="177" t="s">
        <v>116</v>
      </c>
    </row>
    <row r="31" spans="1:13">
      <c r="A31" s="178"/>
      <c r="B31" s="178"/>
      <c r="C31" s="178"/>
      <c r="D31" s="38" t="s">
        <v>155</v>
      </c>
      <c r="E31" s="178"/>
      <c r="F31" s="38" t="s">
        <v>42</v>
      </c>
      <c r="G31" s="178"/>
      <c r="H31" s="178"/>
      <c r="I31" s="178"/>
      <c r="J31" s="178"/>
      <c r="K31" s="178"/>
      <c r="L31" s="178"/>
      <c r="M31" s="178"/>
    </row>
    <row r="32" spans="1:13">
      <c r="A32" s="178"/>
      <c r="B32" s="178"/>
      <c r="C32" s="178"/>
      <c r="D32" s="38" t="s">
        <v>156</v>
      </c>
      <c r="E32" s="178"/>
      <c r="F32" s="38" t="s">
        <v>44</v>
      </c>
      <c r="G32" s="178"/>
      <c r="H32" s="178"/>
      <c r="I32" s="178"/>
      <c r="J32" s="178"/>
      <c r="K32" s="178"/>
      <c r="L32" s="178"/>
      <c r="M32" s="178"/>
    </row>
    <row r="33" spans="1:13">
      <c r="A33" s="178"/>
      <c r="B33" s="178"/>
      <c r="C33" s="178"/>
      <c r="D33" s="38" t="s">
        <v>157</v>
      </c>
      <c r="E33" s="178"/>
      <c r="F33" s="38" t="s">
        <v>55</v>
      </c>
      <c r="G33" s="178"/>
      <c r="H33" s="178"/>
      <c r="I33" s="178"/>
      <c r="J33" s="178"/>
      <c r="K33" s="178"/>
      <c r="L33" s="178"/>
      <c r="M33" s="178"/>
    </row>
    <row r="34" spans="1:13">
      <c r="A34" s="181"/>
      <c r="B34" s="181"/>
      <c r="C34" s="181"/>
      <c r="D34" s="38" t="s">
        <v>158</v>
      </c>
      <c r="E34" s="181"/>
      <c r="F34" s="38" t="s">
        <v>105</v>
      </c>
      <c r="G34" s="181"/>
      <c r="H34" s="181"/>
      <c r="I34" s="181"/>
      <c r="J34" s="181"/>
      <c r="K34" s="181"/>
      <c r="L34" s="181"/>
      <c r="M34" s="181"/>
    </row>
    <row r="35" spans="1:13">
      <c r="A35" s="177">
        <v>12</v>
      </c>
      <c r="B35" s="177" t="s">
        <v>113</v>
      </c>
      <c r="C35" s="177" t="s">
        <v>159</v>
      </c>
      <c r="D35" s="38" t="s">
        <v>160</v>
      </c>
      <c r="E35" s="177">
        <v>6</v>
      </c>
      <c r="F35" s="38" t="s">
        <v>98</v>
      </c>
      <c r="G35" s="177">
        <v>2018</v>
      </c>
      <c r="H35" s="177"/>
      <c r="I35" s="177">
        <v>125</v>
      </c>
      <c r="J35" s="177">
        <f>H35*80+I35*50</f>
        <v>6250</v>
      </c>
      <c r="K35" s="177">
        <f>E35*6000</f>
        <v>36000</v>
      </c>
      <c r="L35" s="177">
        <f>J35+K35</f>
        <v>42250</v>
      </c>
      <c r="M35" s="177" t="s">
        <v>116</v>
      </c>
    </row>
    <row r="36" spans="1:13">
      <c r="A36" s="178"/>
      <c r="B36" s="178"/>
      <c r="C36" s="178"/>
      <c r="D36" s="38" t="s">
        <v>161</v>
      </c>
      <c r="E36" s="178"/>
      <c r="F36" s="38" t="s">
        <v>42</v>
      </c>
      <c r="G36" s="178"/>
      <c r="H36" s="178"/>
      <c r="I36" s="178"/>
      <c r="J36" s="178"/>
      <c r="K36" s="178"/>
      <c r="L36" s="178"/>
      <c r="M36" s="178"/>
    </row>
    <row r="37" spans="1:13">
      <c r="A37" s="178"/>
      <c r="B37" s="178"/>
      <c r="C37" s="178"/>
      <c r="D37" s="38" t="s">
        <v>162</v>
      </c>
      <c r="E37" s="178"/>
      <c r="F37" s="38" t="s">
        <v>44</v>
      </c>
      <c r="G37" s="178"/>
      <c r="H37" s="178"/>
      <c r="I37" s="178"/>
      <c r="J37" s="178"/>
      <c r="K37" s="178"/>
      <c r="L37" s="178"/>
      <c r="M37" s="178"/>
    </row>
    <row r="38" spans="1:13">
      <c r="A38" s="178"/>
      <c r="B38" s="178"/>
      <c r="C38" s="178"/>
      <c r="D38" s="38" t="s">
        <v>163</v>
      </c>
      <c r="E38" s="178"/>
      <c r="F38" s="38" t="s">
        <v>82</v>
      </c>
      <c r="G38" s="178"/>
      <c r="H38" s="178"/>
      <c r="I38" s="178"/>
      <c r="J38" s="178"/>
      <c r="K38" s="178"/>
      <c r="L38" s="178"/>
      <c r="M38" s="178"/>
    </row>
    <row r="39" spans="1:13">
      <c r="A39" s="178"/>
      <c r="B39" s="178"/>
      <c r="C39" s="178"/>
      <c r="D39" s="38" t="s">
        <v>164</v>
      </c>
      <c r="E39" s="178"/>
      <c r="F39" s="38" t="s">
        <v>136</v>
      </c>
      <c r="G39" s="178"/>
      <c r="H39" s="178"/>
      <c r="I39" s="178"/>
      <c r="J39" s="178"/>
      <c r="K39" s="178"/>
      <c r="L39" s="178"/>
      <c r="M39" s="178"/>
    </row>
    <row r="40" spans="1:13">
      <c r="A40" s="181"/>
      <c r="B40" s="181"/>
      <c r="C40" s="181"/>
      <c r="D40" s="38" t="s">
        <v>165</v>
      </c>
      <c r="E40" s="181"/>
      <c r="F40" s="38" t="s">
        <v>136</v>
      </c>
      <c r="G40" s="181"/>
      <c r="H40" s="181"/>
      <c r="I40" s="181"/>
      <c r="J40" s="181"/>
      <c r="K40" s="181"/>
      <c r="L40" s="181"/>
      <c r="M40" s="181"/>
    </row>
    <row r="41" spans="1:13">
      <c r="A41" s="178">
        <v>13</v>
      </c>
      <c r="B41" s="178" t="s">
        <v>113</v>
      </c>
      <c r="C41" s="178" t="s">
        <v>149</v>
      </c>
      <c r="D41" s="121" t="s">
        <v>166</v>
      </c>
      <c r="E41" s="178">
        <v>2</v>
      </c>
      <c r="F41" s="38" t="s">
        <v>98</v>
      </c>
      <c r="G41" s="178">
        <v>2018</v>
      </c>
      <c r="H41" s="178"/>
      <c r="I41" s="178">
        <v>176.5</v>
      </c>
      <c r="J41" s="178">
        <f>H41*80+I41*50</f>
        <v>8825</v>
      </c>
      <c r="K41" s="178">
        <f>E41*6000</f>
        <v>12000</v>
      </c>
      <c r="L41" s="178">
        <f>J41+K41</f>
        <v>20825</v>
      </c>
      <c r="M41" s="178" t="s">
        <v>116</v>
      </c>
    </row>
    <row r="42" spans="1:13">
      <c r="A42" s="181"/>
      <c r="B42" s="181"/>
      <c r="C42" s="181"/>
      <c r="D42" s="121" t="s">
        <v>167</v>
      </c>
      <c r="E42" s="181"/>
      <c r="F42" s="38" t="s">
        <v>44</v>
      </c>
      <c r="G42" s="181"/>
      <c r="H42" s="181"/>
      <c r="I42" s="181"/>
      <c r="J42" s="181"/>
      <c r="K42" s="181"/>
      <c r="L42" s="181"/>
      <c r="M42" s="181"/>
    </row>
    <row r="43" spans="1:13">
      <c r="A43" s="174" t="s">
        <v>168</v>
      </c>
      <c r="B43" s="174"/>
      <c r="C43" s="174"/>
      <c r="D43" s="174"/>
      <c r="E43" s="64">
        <f>SUM(E5:E42)</f>
        <v>38</v>
      </c>
      <c r="F43" s="64"/>
      <c r="G43" s="64"/>
      <c r="H43" s="64"/>
      <c r="I43" s="122">
        <f>SUM(I5:I42)</f>
        <v>1635.15</v>
      </c>
      <c r="J43" s="122">
        <f>SUM(J5:J42)</f>
        <v>81757.5</v>
      </c>
      <c r="K43" s="122">
        <f>SUM(K5:K42)</f>
        <v>228000</v>
      </c>
      <c r="L43" s="122">
        <f>SUM(L5:L42)</f>
        <v>309757.5</v>
      </c>
      <c r="M43" s="64"/>
    </row>
  </sheetData>
  <mergeCells count="136">
    <mergeCell ref="L30:L34"/>
    <mergeCell ref="L35:L40"/>
    <mergeCell ref="L41:L42"/>
    <mergeCell ref="M3:M4"/>
    <mergeCell ref="M6:M7"/>
    <mergeCell ref="M8:M9"/>
    <mergeCell ref="M10:M11"/>
    <mergeCell ref="M12:M16"/>
    <mergeCell ref="M17:M19"/>
    <mergeCell ref="M20:M22"/>
    <mergeCell ref="M23:M25"/>
    <mergeCell ref="M27:M29"/>
    <mergeCell ref="M30:M34"/>
    <mergeCell ref="M35:M40"/>
    <mergeCell ref="M41:M42"/>
    <mergeCell ref="L3:L4"/>
    <mergeCell ref="L6:L7"/>
    <mergeCell ref="L8:L9"/>
    <mergeCell ref="L10:L11"/>
    <mergeCell ref="L12:L16"/>
    <mergeCell ref="L17:L19"/>
    <mergeCell ref="L20:L22"/>
    <mergeCell ref="L23:L25"/>
    <mergeCell ref="L27:L29"/>
    <mergeCell ref="J30:J34"/>
    <mergeCell ref="J35:J40"/>
    <mergeCell ref="J41:J42"/>
    <mergeCell ref="K3:K4"/>
    <mergeCell ref="K6:K7"/>
    <mergeCell ref="K8:K9"/>
    <mergeCell ref="K10:K11"/>
    <mergeCell ref="K12:K16"/>
    <mergeCell ref="K17:K19"/>
    <mergeCell ref="K20:K22"/>
    <mergeCell ref="K23:K25"/>
    <mergeCell ref="K27:K29"/>
    <mergeCell ref="K30:K34"/>
    <mergeCell ref="K35:K40"/>
    <mergeCell ref="K41:K42"/>
    <mergeCell ref="J3:J4"/>
    <mergeCell ref="J6:J7"/>
    <mergeCell ref="J8:J9"/>
    <mergeCell ref="J10:J11"/>
    <mergeCell ref="J12:J16"/>
    <mergeCell ref="J17:J19"/>
    <mergeCell ref="J20:J22"/>
    <mergeCell ref="J23:J25"/>
    <mergeCell ref="J27:J29"/>
    <mergeCell ref="H35:H40"/>
    <mergeCell ref="H41:H42"/>
    <mergeCell ref="I6:I7"/>
    <mergeCell ref="I8:I9"/>
    <mergeCell ref="I10:I11"/>
    <mergeCell ref="I12:I16"/>
    <mergeCell ref="I17:I19"/>
    <mergeCell ref="I20:I22"/>
    <mergeCell ref="I23:I25"/>
    <mergeCell ref="I27:I29"/>
    <mergeCell ref="I30:I34"/>
    <mergeCell ref="I35:I40"/>
    <mergeCell ref="I41:I42"/>
    <mergeCell ref="H6:H7"/>
    <mergeCell ref="H8:H9"/>
    <mergeCell ref="H10:H11"/>
    <mergeCell ref="H12:H16"/>
    <mergeCell ref="H17:H19"/>
    <mergeCell ref="H20:H22"/>
    <mergeCell ref="H23:H25"/>
    <mergeCell ref="H27:H29"/>
    <mergeCell ref="H30:H34"/>
    <mergeCell ref="E27:E29"/>
    <mergeCell ref="E30:E34"/>
    <mergeCell ref="E35:E40"/>
    <mergeCell ref="E41:E42"/>
    <mergeCell ref="F3:F4"/>
    <mergeCell ref="G3:G4"/>
    <mergeCell ref="G6:G7"/>
    <mergeCell ref="G8:G9"/>
    <mergeCell ref="G10:G11"/>
    <mergeCell ref="G12:G16"/>
    <mergeCell ref="G17:G19"/>
    <mergeCell ref="G20:G22"/>
    <mergeCell ref="G23:G25"/>
    <mergeCell ref="G27:G29"/>
    <mergeCell ref="G30:G34"/>
    <mergeCell ref="G35:G40"/>
    <mergeCell ref="G41:G42"/>
    <mergeCell ref="D3:D4"/>
    <mergeCell ref="E3:E4"/>
    <mergeCell ref="E6:E7"/>
    <mergeCell ref="E8:E9"/>
    <mergeCell ref="E10:E11"/>
    <mergeCell ref="E12:E16"/>
    <mergeCell ref="E17:E19"/>
    <mergeCell ref="E20:E22"/>
    <mergeCell ref="E23:E25"/>
    <mergeCell ref="B27:B29"/>
    <mergeCell ref="B30:B34"/>
    <mergeCell ref="B35:B40"/>
    <mergeCell ref="B41:B42"/>
    <mergeCell ref="C3:C4"/>
    <mergeCell ref="C6:C7"/>
    <mergeCell ref="C8:C9"/>
    <mergeCell ref="C10:C11"/>
    <mergeCell ref="C12:C16"/>
    <mergeCell ref="C17:C19"/>
    <mergeCell ref="C20:C22"/>
    <mergeCell ref="C23:C25"/>
    <mergeCell ref="C27:C29"/>
    <mergeCell ref="C30:C34"/>
    <mergeCell ref="C35:C40"/>
    <mergeCell ref="C41:C42"/>
    <mergeCell ref="A1:M1"/>
    <mergeCell ref="A2:M2"/>
    <mergeCell ref="H3:I3"/>
    <mergeCell ref="A43:D43"/>
    <mergeCell ref="A3:A4"/>
    <mergeCell ref="A6:A7"/>
    <mergeCell ref="A8:A9"/>
    <mergeCell ref="A10:A11"/>
    <mergeCell ref="A12:A16"/>
    <mergeCell ref="A17:A19"/>
    <mergeCell ref="A20:A22"/>
    <mergeCell ref="A23:A25"/>
    <mergeCell ref="A27:A29"/>
    <mergeCell ref="A30:A34"/>
    <mergeCell ref="A35:A40"/>
    <mergeCell ref="A41:A42"/>
    <mergeCell ref="B3:B4"/>
    <mergeCell ref="B6:B7"/>
    <mergeCell ref="B8:B9"/>
    <mergeCell ref="B10:B11"/>
    <mergeCell ref="B12:B16"/>
    <mergeCell ref="B17:B19"/>
    <mergeCell ref="B20:B22"/>
    <mergeCell ref="B23:B25"/>
  </mergeCells>
  <phoneticPr fontId="25" type="noConversion"/>
  <pageMargins left="0.75" right="0.75" top="1" bottom="1" header="0.51180555555555596" footer="0.51180555555555596"/>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dimension ref="A1:K367"/>
  <sheetViews>
    <sheetView workbookViewId="0">
      <selection activeCell="K3" sqref="K1:K1048576"/>
    </sheetView>
  </sheetViews>
  <sheetFormatPr defaultColWidth="9" defaultRowHeight="14.25"/>
  <cols>
    <col min="6" max="6" width="11.25" customWidth="1"/>
    <col min="8" max="8" width="9.375"/>
    <col min="10" max="10" width="10.25" customWidth="1"/>
    <col min="11" max="11" width="11.375" customWidth="1"/>
  </cols>
  <sheetData>
    <row r="1" spans="1:11" ht="21">
      <c r="A1" s="170" t="s">
        <v>169</v>
      </c>
      <c r="B1" s="170"/>
      <c r="C1" s="170"/>
      <c r="D1" s="170"/>
      <c r="E1" s="170"/>
      <c r="F1" s="184"/>
      <c r="G1" s="170"/>
      <c r="H1" s="170"/>
      <c r="I1" s="170"/>
      <c r="J1" s="170"/>
      <c r="K1" s="170"/>
    </row>
    <row r="2" spans="1:11">
      <c r="A2" s="171" t="s">
        <v>170</v>
      </c>
      <c r="B2" s="171"/>
      <c r="C2" s="171"/>
      <c r="D2" s="171"/>
      <c r="E2" s="171"/>
      <c r="F2" s="185"/>
      <c r="G2" s="171"/>
      <c r="H2" s="171"/>
      <c r="I2" s="171"/>
      <c r="J2" s="171"/>
      <c r="K2" s="171"/>
    </row>
    <row r="3" spans="1:11">
      <c r="A3" s="187" t="s">
        <v>24</v>
      </c>
      <c r="B3" s="187" t="s">
        <v>25</v>
      </c>
      <c r="C3" s="187" t="s">
        <v>26</v>
      </c>
      <c r="D3" s="187" t="s">
        <v>28</v>
      </c>
      <c r="E3" s="187" t="s">
        <v>29</v>
      </c>
      <c r="F3" s="186" t="s">
        <v>31</v>
      </c>
      <c r="G3" s="187"/>
      <c r="H3" s="187" t="s">
        <v>109</v>
      </c>
      <c r="I3" s="187" t="s">
        <v>8</v>
      </c>
      <c r="J3" s="187" t="s">
        <v>33</v>
      </c>
      <c r="K3" s="187" t="s">
        <v>171</v>
      </c>
    </row>
    <row r="4" spans="1:11">
      <c r="A4" s="187"/>
      <c r="B4" s="187"/>
      <c r="C4" s="187"/>
      <c r="D4" s="187"/>
      <c r="E4" s="187"/>
      <c r="F4" s="86" t="s">
        <v>172</v>
      </c>
      <c r="G4" s="33" t="s">
        <v>36</v>
      </c>
      <c r="H4" s="187"/>
      <c r="I4" s="187"/>
      <c r="J4" s="187"/>
      <c r="K4" s="187"/>
    </row>
    <row r="5" spans="1:11">
      <c r="A5" s="190">
        <v>1</v>
      </c>
      <c r="B5" s="88" t="s">
        <v>173</v>
      </c>
      <c r="C5" s="88" t="s">
        <v>174</v>
      </c>
      <c r="D5" s="190">
        <v>2</v>
      </c>
      <c r="E5" s="89" t="s">
        <v>98</v>
      </c>
      <c r="F5" s="218">
        <v>92</v>
      </c>
      <c r="G5" s="190"/>
      <c r="H5" s="190">
        <v>4600</v>
      </c>
      <c r="I5" s="190">
        <v>12000</v>
      </c>
      <c r="J5" s="190">
        <v>16600</v>
      </c>
      <c r="K5" s="190" t="s">
        <v>116</v>
      </c>
    </row>
    <row r="6" spans="1:11">
      <c r="A6" s="191"/>
      <c r="B6" s="88" t="s">
        <v>173</v>
      </c>
      <c r="C6" s="90" t="s">
        <v>175</v>
      </c>
      <c r="D6" s="191"/>
      <c r="E6" s="89" t="s">
        <v>90</v>
      </c>
      <c r="F6" s="219"/>
      <c r="G6" s="191"/>
      <c r="H6" s="191"/>
      <c r="I6" s="191"/>
      <c r="J6" s="191"/>
      <c r="K6" s="191"/>
    </row>
    <row r="7" spans="1:11">
      <c r="A7" s="190">
        <v>2</v>
      </c>
      <c r="B7" s="88" t="s">
        <v>173</v>
      </c>
      <c r="C7" s="88" t="s">
        <v>176</v>
      </c>
      <c r="D7" s="190">
        <v>2</v>
      </c>
      <c r="E7" s="90" t="s">
        <v>98</v>
      </c>
      <c r="F7" s="218">
        <v>50</v>
      </c>
      <c r="G7" s="190"/>
      <c r="H7" s="190">
        <v>2500</v>
      </c>
      <c r="I7" s="190">
        <v>12000</v>
      </c>
      <c r="J7" s="190">
        <v>14500</v>
      </c>
      <c r="K7" s="190" t="s">
        <v>116</v>
      </c>
    </row>
    <row r="8" spans="1:11">
      <c r="A8" s="191"/>
      <c r="B8" s="88" t="s">
        <v>173</v>
      </c>
      <c r="C8" s="90" t="s">
        <v>177</v>
      </c>
      <c r="D8" s="191"/>
      <c r="E8" s="90" t="s">
        <v>90</v>
      </c>
      <c r="F8" s="219"/>
      <c r="G8" s="191"/>
      <c r="H8" s="191"/>
      <c r="I8" s="191"/>
      <c r="J8" s="191"/>
      <c r="K8" s="191"/>
    </row>
    <row r="9" spans="1:11">
      <c r="A9" s="190">
        <v>3</v>
      </c>
      <c r="B9" s="88" t="s">
        <v>173</v>
      </c>
      <c r="C9" s="88" t="s">
        <v>178</v>
      </c>
      <c r="D9" s="197">
        <v>4</v>
      </c>
      <c r="E9" s="91" t="s">
        <v>98</v>
      </c>
      <c r="F9" s="218">
        <v>118</v>
      </c>
      <c r="G9" s="190"/>
      <c r="H9" s="190">
        <v>5900</v>
      </c>
      <c r="I9" s="190">
        <v>24000</v>
      </c>
      <c r="J9" s="190">
        <v>29900</v>
      </c>
      <c r="K9" s="190" t="s">
        <v>116</v>
      </c>
    </row>
    <row r="10" spans="1:11">
      <c r="A10" s="192"/>
      <c r="B10" s="88" t="s">
        <v>173</v>
      </c>
      <c r="C10" s="90" t="s">
        <v>179</v>
      </c>
      <c r="D10" s="198"/>
      <c r="E10" s="92" t="s">
        <v>42</v>
      </c>
      <c r="F10" s="220"/>
      <c r="G10" s="192"/>
      <c r="H10" s="192"/>
      <c r="I10" s="192"/>
      <c r="J10" s="192"/>
      <c r="K10" s="192"/>
    </row>
    <row r="11" spans="1:11">
      <c r="A11" s="192"/>
      <c r="B11" s="88" t="s">
        <v>173</v>
      </c>
      <c r="C11" s="90" t="s">
        <v>180</v>
      </c>
      <c r="D11" s="198"/>
      <c r="E11" s="92" t="s">
        <v>44</v>
      </c>
      <c r="F11" s="220"/>
      <c r="G11" s="192"/>
      <c r="H11" s="192"/>
      <c r="I11" s="192"/>
      <c r="J11" s="192"/>
      <c r="K11" s="192"/>
    </row>
    <row r="12" spans="1:11">
      <c r="A12" s="191"/>
      <c r="B12" s="88" t="s">
        <v>173</v>
      </c>
      <c r="C12" s="90" t="s">
        <v>181</v>
      </c>
      <c r="D12" s="199"/>
      <c r="E12" s="92" t="s">
        <v>55</v>
      </c>
      <c r="F12" s="219"/>
      <c r="G12" s="191"/>
      <c r="H12" s="191"/>
      <c r="I12" s="191"/>
      <c r="J12" s="191"/>
      <c r="K12" s="191"/>
    </row>
    <row r="13" spans="1:11">
      <c r="A13" s="190">
        <v>4</v>
      </c>
      <c r="B13" s="88" t="s">
        <v>173</v>
      </c>
      <c r="C13" s="88" t="s">
        <v>182</v>
      </c>
      <c r="D13" s="197">
        <v>5</v>
      </c>
      <c r="E13" s="91" t="s">
        <v>98</v>
      </c>
      <c r="F13" s="218">
        <v>90</v>
      </c>
      <c r="G13" s="190"/>
      <c r="H13" s="190">
        <v>4500</v>
      </c>
      <c r="I13" s="190">
        <v>30000</v>
      </c>
      <c r="J13" s="190">
        <v>34500</v>
      </c>
      <c r="K13" s="190" t="s">
        <v>116</v>
      </c>
    </row>
    <row r="14" spans="1:11">
      <c r="A14" s="192"/>
      <c r="B14" s="88" t="s">
        <v>173</v>
      </c>
      <c r="C14" s="90" t="s">
        <v>183</v>
      </c>
      <c r="D14" s="198"/>
      <c r="E14" s="92" t="s">
        <v>42</v>
      </c>
      <c r="F14" s="220"/>
      <c r="G14" s="192"/>
      <c r="H14" s="192"/>
      <c r="I14" s="192"/>
      <c r="J14" s="192"/>
      <c r="K14" s="192"/>
    </row>
    <row r="15" spans="1:11">
      <c r="A15" s="192"/>
      <c r="B15" s="88" t="s">
        <v>173</v>
      </c>
      <c r="C15" s="90" t="s">
        <v>184</v>
      </c>
      <c r="D15" s="198"/>
      <c r="E15" s="92" t="s">
        <v>55</v>
      </c>
      <c r="F15" s="220"/>
      <c r="G15" s="192"/>
      <c r="H15" s="192"/>
      <c r="I15" s="192"/>
      <c r="J15" s="192"/>
      <c r="K15" s="192"/>
    </row>
    <row r="16" spans="1:11">
      <c r="A16" s="192"/>
      <c r="B16" s="88" t="s">
        <v>173</v>
      </c>
      <c r="C16" s="90" t="s">
        <v>185</v>
      </c>
      <c r="D16" s="198"/>
      <c r="E16" s="92" t="s">
        <v>55</v>
      </c>
      <c r="F16" s="220"/>
      <c r="G16" s="192"/>
      <c r="H16" s="192"/>
      <c r="I16" s="192"/>
      <c r="J16" s="192"/>
      <c r="K16" s="192"/>
    </row>
    <row r="17" spans="1:11">
      <c r="A17" s="192"/>
      <c r="B17" s="88" t="s">
        <v>173</v>
      </c>
      <c r="C17" s="90" t="s">
        <v>186</v>
      </c>
      <c r="D17" s="199"/>
      <c r="E17" s="92" t="s">
        <v>105</v>
      </c>
      <c r="F17" s="219"/>
      <c r="G17" s="191"/>
      <c r="H17" s="191"/>
      <c r="I17" s="191"/>
      <c r="J17" s="191"/>
      <c r="K17" s="191"/>
    </row>
    <row r="18" spans="1:11">
      <c r="A18" s="190">
        <v>5</v>
      </c>
      <c r="B18" s="88" t="s">
        <v>173</v>
      </c>
      <c r="C18" s="88" t="s">
        <v>187</v>
      </c>
      <c r="D18" s="197">
        <v>4</v>
      </c>
      <c r="E18" s="91" t="s">
        <v>98</v>
      </c>
      <c r="F18" s="218">
        <v>80</v>
      </c>
      <c r="G18" s="190"/>
      <c r="H18" s="190">
        <v>4000</v>
      </c>
      <c r="I18" s="190">
        <v>24000</v>
      </c>
      <c r="J18" s="190">
        <v>28000</v>
      </c>
      <c r="K18" s="190" t="s">
        <v>116</v>
      </c>
    </row>
    <row r="19" spans="1:11">
      <c r="A19" s="192"/>
      <c r="B19" s="88" t="s">
        <v>173</v>
      </c>
      <c r="C19" s="90" t="s">
        <v>188</v>
      </c>
      <c r="D19" s="198"/>
      <c r="E19" s="92" t="s">
        <v>42</v>
      </c>
      <c r="F19" s="220"/>
      <c r="G19" s="192"/>
      <c r="H19" s="192"/>
      <c r="I19" s="192"/>
      <c r="J19" s="192"/>
      <c r="K19" s="192"/>
    </row>
    <row r="20" spans="1:11">
      <c r="A20" s="192"/>
      <c r="B20" s="88" t="s">
        <v>173</v>
      </c>
      <c r="C20" s="90" t="s">
        <v>189</v>
      </c>
      <c r="D20" s="198"/>
      <c r="E20" s="92" t="s">
        <v>44</v>
      </c>
      <c r="F20" s="220"/>
      <c r="G20" s="192"/>
      <c r="H20" s="192"/>
      <c r="I20" s="192"/>
      <c r="J20" s="192"/>
      <c r="K20" s="192"/>
    </row>
    <row r="21" spans="1:11">
      <c r="A21" s="191"/>
      <c r="B21" s="88" t="s">
        <v>173</v>
      </c>
      <c r="C21" s="90" t="s">
        <v>190</v>
      </c>
      <c r="D21" s="199"/>
      <c r="E21" s="92" t="s">
        <v>90</v>
      </c>
      <c r="F21" s="219"/>
      <c r="G21" s="191"/>
      <c r="H21" s="191"/>
      <c r="I21" s="191"/>
      <c r="J21" s="191"/>
      <c r="K21" s="191"/>
    </row>
    <row r="22" spans="1:11">
      <c r="A22" s="190">
        <v>6</v>
      </c>
      <c r="B22" s="88" t="s">
        <v>173</v>
      </c>
      <c r="C22" s="88" t="s">
        <v>191</v>
      </c>
      <c r="D22" s="197">
        <v>4</v>
      </c>
      <c r="E22" s="91" t="s">
        <v>98</v>
      </c>
      <c r="F22" s="218">
        <v>118</v>
      </c>
      <c r="G22" s="190"/>
      <c r="H22" s="190">
        <v>5900</v>
      </c>
      <c r="I22" s="190">
        <v>24000</v>
      </c>
      <c r="J22" s="190">
        <v>29900</v>
      </c>
      <c r="K22" s="190" t="s">
        <v>116</v>
      </c>
    </row>
    <row r="23" spans="1:11">
      <c r="A23" s="192"/>
      <c r="B23" s="88" t="s">
        <v>173</v>
      </c>
      <c r="C23" s="90" t="s">
        <v>192</v>
      </c>
      <c r="D23" s="198"/>
      <c r="E23" s="92" t="s">
        <v>42</v>
      </c>
      <c r="F23" s="220"/>
      <c r="G23" s="192"/>
      <c r="H23" s="192"/>
      <c r="I23" s="192"/>
      <c r="J23" s="192"/>
      <c r="K23" s="192"/>
    </row>
    <row r="24" spans="1:11">
      <c r="A24" s="192"/>
      <c r="B24" s="88" t="s">
        <v>173</v>
      </c>
      <c r="C24" s="90" t="s">
        <v>193</v>
      </c>
      <c r="D24" s="198"/>
      <c r="E24" s="92" t="s">
        <v>55</v>
      </c>
      <c r="F24" s="220"/>
      <c r="G24" s="192"/>
      <c r="H24" s="192"/>
      <c r="I24" s="192"/>
      <c r="J24" s="192"/>
      <c r="K24" s="192"/>
    </row>
    <row r="25" spans="1:11">
      <c r="A25" s="191"/>
      <c r="B25" s="88" t="s">
        <v>173</v>
      </c>
      <c r="C25" s="90" t="s">
        <v>194</v>
      </c>
      <c r="D25" s="199"/>
      <c r="E25" s="92" t="s">
        <v>55</v>
      </c>
      <c r="F25" s="219"/>
      <c r="G25" s="191"/>
      <c r="H25" s="191"/>
      <c r="I25" s="191"/>
      <c r="J25" s="191"/>
      <c r="K25" s="191"/>
    </row>
    <row r="26" spans="1:11">
      <c r="A26" s="190">
        <v>7</v>
      </c>
      <c r="B26" s="88" t="s">
        <v>173</v>
      </c>
      <c r="C26" s="88" t="s">
        <v>195</v>
      </c>
      <c r="D26" s="197">
        <v>4</v>
      </c>
      <c r="E26" s="91" t="s">
        <v>98</v>
      </c>
      <c r="F26" s="221">
        <v>85</v>
      </c>
      <c r="G26" s="197"/>
      <c r="H26" s="197">
        <v>4250</v>
      </c>
      <c r="I26" s="197">
        <v>24000</v>
      </c>
      <c r="J26" s="197">
        <v>28250</v>
      </c>
      <c r="K26" s="197" t="s">
        <v>116</v>
      </c>
    </row>
    <row r="27" spans="1:11">
      <c r="A27" s="192"/>
      <c r="B27" s="88" t="s">
        <v>173</v>
      </c>
      <c r="C27" s="90" t="s">
        <v>196</v>
      </c>
      <c r="D27" s="198"/>
      <c r="E27" s="92" t="s">
        <v>42</v>
      </c>
      <c r="F27" s="222"/>
      <c r="G27" s="198"/>
      <c r="H27" s="198"/>
      <c r="I27" s="198"/>
      <c r="J27" s="198"/>
      <c r="K27" s="198"/>
    </row>
    <row r="28" spans="1:11">
      <c r="A28" s="192"/>
      <c r="B28" s="88" t="s">
        <v>173</v>
      </c>
      <c r="C28" s="90" t="s">
        <v>197</v>
      </c>
      <c r="D28" s="198"/>
      <c r="E28" s="92" t="s">
        <v>44</v>
      </c>
      <c r="F28" s="222"/>
      <c r="G28" s="198"/>
      <c r="H28" s="198"/>
      <c r="I28" s="198"/>
      <c r="J28" s="198"/>
      <c r="K28" s="198"/>
    </row>
    <row r="29" spans="1:11">
      <c r="A29" s="191"/>
      <c r="B29" s="88" t="s">
        <v>173</v>
      </c>
      <c r="C29" s="90" t="s">
        <v>198</v>
      </c>
      <c r="D29" s="199"/>
      <c r="E29" s="92" t="s">
        <v>44</v>
      </c>
      <c r="F29" s="223"/>
      <c r="G29" s="199"/>
      <c r="H29" s="199"/>
      <c r="I29" s="199"/>
      <c r="J29" s="199"/>
      <c r="K29" s="199"/>
    </row>
    <row r="30" spans="1:11">
      <c r="A30" s="190">
        <v>8</v>
      </c>
      <c r="B30" s="88" t="s">
        <v>173</v>
      </c>
      <c r="C30" s="88" t="s">
        <v>199</v>
      </c>
      <c r="D30" s="197">
        <v>2</v>
      </c>
      <c r="E30" s="91" t="s">
        <v>98</v>
      </c>
      <c r="F30" s="218">
        <v>102.8</v>
      </c>
      <c r="G30" s="190"/>
      <c r="H30" s="190">
        <v>5140</v>
      </c>
      <c r="I30" s="190">
        <v>12000</v>
      </c>
      <c r="J30" s="190">
        <v>17140</v>
      </c>
      <c r="K30" s="190" t="s">
        <v>116</v>
      </c>
    </row>
    <row r="31" spans="1:11">
      <c r="A31" s="191"/>
      <c r="B31" s="88" t="s">
        <v>173</v>
      </c>
      <c r="C31" s="90" t="s">
        <v>200</v>
      </c>
      <c r="D31" s="199"/>
      <c r="E31" s="92" t="s">
        <v>90</v>
      </c>
      <c r="F31" s="219"/>
      <c r="G31" s="191"/>
      <c r="H31" s="191"/>
      <c r="I31" s="191"/>
      <c r="J31" s="191"/>
      <c r="K31" s="191"/>
    </row>
    <row r="32" spans="1:11">
      <c r="A32" s="190">
        <v>9</v>
      </c>
      <c r="B32" s="88" t="s">
        <v>201</v>
      </c>
      <c r="C32" s="88" t="s">
        <v>202</v>
      </c>
      <c r="D32" s="197">
        <v>5</v>
      </c>
      <c r="E32" s="91" t="s">
        <v>98</v>
      </c>
      <c r="F32" s="218">
        <v>140</v>
      </c>
      <c r="G32" s="190"/>
      <c r="H32" s="190">
        <v>7000</v>
      </c>
      <c r="I32" s="190">
        <v>30000</v>
      </c>
      <c r="J32" s="190">
        <v>37000</v>
      </c>
      <c r="K32" s="190" t="s">
        <v>116</v>
      </c>
    </row>
    <row r="33" spans="1:11">
      <c r="A33" s="192"/>
      <c r="B33" s="88" t="s">
        <v>201</v>
      </c>
      <c r="C33" s="90" t="s">
        <v>203</v>
      </c>
      <c r="D33" s="198"/>
      <c r="E33" s="92" t="s">
        <v>44</v>
      </c>
      <c r="F33" s="220"/>
      <c r="G33" s="192"/>
      <c r="H33" s="192"/>
      <c r="I33" s="192"/>
      <c r="J33" s="192"/>
      <c r="K33" s="192"/>
    </row>
    <row r="34" spans="1:11">
      <c r="A34" s="192"/>
      <c r="B34" s="88" t="s">
        <v>201</v>
      </c>
      <c r="C34" s="90" t="s">
        <v>204</v>
      </c>
      <c r="D34" s="198"/>
      <c r="E34" s="92" t="s">
        <v>82</v>
      </c>
      <c r="F34" s="220"/>
      <c r="G34" s="192"/>
      <c r="H34" s="192"/>
      <c r="I34" s="192"/>
      <c r="J34" s="192"/>
      <c r="K34" s="192"/>
    </row>
    <row r="35" spans="1:11">
      <c r="A35" s="192"/>
      <c r="B35" s="88" t="s">
        <v>201</v>
      </c>
      <c r="C35" s="90" t="s">
        <v>205</v>
      </c>
      <c r="D35" s="198"/>
      <c r="E35" s="92" t="s">
        <v>46</v>
      </c>
      <c r="F35" s="220"/>
      <c r="G35" s="192"/>
      <c r="H35" s="192"/>
      <c r="I35" s="192"/>
      <c r="J35" s="192"/>
      <c r="K35" s="192"/>
    </row>
    <row r="36" spans="1:11">
      <c r="A36" s="191"/>
      <c r="B36" s="88" t="s">
        <v>201</v>
      </c>
      <c r="C36" s="90" t="s">
        <v>206</v>
      </c>
      <c r="D36" s="199"/>
      <c r="E36" s="92" t="s">
        <v>136</v>
      </c>
      <c r="F36" s="219"/>
      <c r="G36" s="191"/>
      <c r="H36" s="191"/>
      <c r="I36" s="191"/>
      <c r="J36" s="191"/>
      <c r="K36" s="191"/>
    </row>
    <row r="37" spans="1:11">
      <c r="A37" s="89">
        <v>10</v>
      </c>
      <c r="B37" s="88" t="s">
        <v>201</v>
      </c>
      <c r="C37" s="88" t="s">
        <v>207</v>
      </c>
      <c r="D37" s="89">
        <v>1</v>
      </c>
      <c r="E37" s="91" t="s">
        <v>98</v>
      </c>
      <c r="F37" s="93">
        <v>199.2</v>
      </c>
      <c r="G37" s="89"/>
      <c r="H37" s="89">
        <v>9960</v>
      </c>
      <c r="I37" s="89">
        <v>6000</v>
      </c>
      <c r="J37" s="89">
        <v>15960</v>
      </c>
      <c r="K37" s="89" t="s">
        <v>116</v>
      </c>
    </row>
    <row r="38" spans="1:11">
      <c r="A38" s="190">
        <v>11</v>
      </c>
      <c r="B38" s="88" t="s">
        <v>201</v>
      </c>
      <c r="C38" s="88" t="s">
        <v>208</v>
      </c>
      <c r="D38" s="197">
        <v>6</v>
      </c>
      <c r="E38" s="91" t="s">
        <v>98</v>
      </c>
      <c r="F38" s="218">
        <v>70</v>
      </c>
      <c r="G38" s="190"/>
      <c r="H38" s="190">
        <v>3500</v>
      </c>
      <c r="I38" s="190">
        <v>36000</v>
      </c>
      <c r="J38" s="190">
        <v>39500</v>
      </c>
      <c r="K38" s="190" t="s">
        <v>116</v>
      </c>
    </row>
    <row r="39" spans="1:11">
      <c r="A39" s="192"/>
      <c r="B39" s="88" t="s">
        <v>201</v>
      </c>
      <c r="C39" s="90" t="s">
        <v>209</v>
      </c>
      <c r="D39" s="198"/>
      <c r="E39" s="92" t="s">
        <v>42</v>
      </c>
      <c r="F39" s="220"/>
      <c r="G39" s="192"/>
      <c r="H39" s="192"/>
      <c r="I39" s="192"/>
      <c r="J39" s="192"/>
      <c r="K39" s="192"/>
    </row>
    <row r="40" spans="1:11">
      <c r="A40" s="192"/>
      <c r="B40" s="88" t="s">
        <v>201</v>
      </c>
      <c r="C40" s="90" t="s">
        <v>210</v>
      </c>
      <c r="D40" s="198"/>
      <c r="E40" s="92" t="s">
        <v>44</v>
      </c>
      <c r="F40" s="220"/>
      <c r="G40" s="192"/>
      <c r="H40" s="192"/>
      <c r="I40" s="192"/>
      <c r="J40" s="192"/>
      <c r="K40" s="192"/>
    </row>
    <row r="41" spans="1:11">
      <c r="A41" s="192"/>
      <c r="B41" s="88" t="s">
        <v>201</v>
      </c>
      <c r="C41" s="90" t="s">
        <v>211</v>
      </c>
      <c r="D41" s="198"/>
      <c r="E41" s="92" t="s">
        <v>44</v>
      </c>
      <c r="F41" s="220"/>
      <c r="G41" s="192"/>
      <c r="H41" s="192"/>
      <c r="I41" s="192"/>
      <c r="J41" s="192"/>
      <c r="K41" s="192"/>
    </row>
    <row r="42" spans="1:11">
      <c r="A42" s="192"/>
      <c r="B42" s="88" t="s">
        <v>201</v>
      </c>
      <c r="C42" s="90" t="s">
        <v>212</v>
      </c>
      <c r="D42" s="198"/>
      <c r="E42" s="92" t="s">
        <v>105</v>
      </c>
      <c r="F42" s="220"/>
      <c r="G42" s="192"/>
      <c r="H42" s="192"/>
      <c r="I42" s="192"/>
      <c r="J42" s="192"/>
      <c r="K42" s="192"/>
    </row>
    <row r="43" spans="1:11">
      <c r="A43" s="191"/>
      <c r="B43" s="88" t="s">
        <v>201</v>
      </c>
      <c r="C43" s="90" t="s">
        <v>213</v>
      </c>
      <c r="D43" s="199"/>
      <c r="E43" s="92" t="s">
        <v>90</v>
      </c>
      <c r="F43" s="219"/>
      <c r="G43" s="191"/>
      <c r="H43" s="191"/>
      <c r="I43" s="191"/>
      <c r="J43" s="191"/>
      <c r="K43" s="191"/>
    </row>
    <row r="44" spans="1:11">
      <c r="A44" s="89">
        <v>12</v>
      </c>
      <c r="B44" s="88" t="s">
        <v>201</v>
      </c>
      <c r="C44" s="88" t="s">
        <v>214</v>
      </c>
      <c r="D44" s="89">
        <v>1</v>
      </c>
      <c r="E44" s="91" t="s">
        <v>98</v>
      </c>
      <c r="F44" s="93">
        <v>105</v>
      </c>
      <c r="G44" s="89"/>
      <c r="H44" s="89">
        <v>5250</v>
      </c>
      <c r="I44" s="89">
        <v>6000</v>
      </c>
      <c r="J44" s="89">
        <v>11250</v>
      </c>
      <c r="K44" s="89" t="s">
        <v>116</v>
      </c>
    </row>
    <row r="45" spans="1:11">
      <c r="A45" s="190">
        <v>13</v>
      </c>
      <c r="B45" s="88" t="s">
        <v>201</v>
      </c>
      <c r="C45" s="88" t="s">
        <v>215</v>
      </c>
      <c r="D45" s="197">
        <v>4</v>
      </c>
      <c r="E45" s="91" t="s">
        <v>98</v>
      </c>
      <c r="F45" s="218">
        <v>60</v>
      </c>
      <c r="G45" s="190"/>
      <c r="H45" s="190">
        <v>3000</v>
      </c>
      <c r="I45" s="190">
        <v>24000</v>
      </c>
      <c r="J45" s="190">
        <v>27000</v>
      </c>
      <c r="K45" s="190" t="s">
        <v>116</v>
      </c>
    </row>
    <row r="46" spans="1:11">
      <c r="A46" s="192"/>
      <c r="B46" s="88" t="s">
        <v>201</v>
      </c>
      <c r="C46" s="90" t="s">
        <v>216</v>
      </c>
      <c r="D46" s="198"/>
      <c r="E46" s="92" t="s">
        <v>42</v>
      </c>
      <c r="F46" s="220"/>
      <c r="G46" s="192"/>
      <c r="H46" s="192"/>
      <c r="I46" s="192"/>
      <c r="J46" s="192"/>
      <c r="K46" s="192"/>
    </row>
    <row r="47" spans="1:11">
      <c r="A47" s="192"/>
      <c r="B47" s="88" t="s">
        <v>201</v>
      </c>
      <c r="C47" s="90" t="s">
        <v>217</v>
      </c>
      <c r="D47" s="198"/>
      <c r="E47" s="92" t="s">
        <v>55</v>
      </c>
      <c r="F47" s="220"/>
      <c r="G47" s="192"/>
      <c r="H47" s="192"/>
      <c r="I47" s="192"/>
      <c r="J47" s="192"/>
      <c r="K47" s="192"/>
    </row>
    <row r="48" spans="1:11">
      <c r="A48" s="191"/>
      <c r="B48" s="88" t="s">
        <v>201</v>
      </c>
      <c r="C48" s="90" t="s">
        <v>218</v>
      </c>
      <c r="D48" s="199"/>
      <c r="E48" s="92" t="s">
        <v>90</v>
      </c>
      <c r="F48" s="219"/>
      <c r="G48" s="191"/>
      <c r="H48" s="191"/>
      <c r="I48" s="191"/>
      <c r="J48" s="191"/>
      <c r="K48" s="191"/>
    </row>
    <row r="49" spans="1:11">
      <c r="A49" s="89">
        <v>14</v>
      </c>
      <c r="B49" s="88" t="s">
        <v>201</v>
      </c>
      <c r="C49" s="88" t="s">
        <v>182</v>
      </c>
      <c r="D49" s="89">
        <v>1</v>
      </c>
      <c r="E49" s="91" t="s">
        <v>98</v>
      </c>
      <c r="F49" s="93">
        <v>85</v>
      </c>
      <c r="G49" s="89"/>
      <c r="H49" s="89">
        <v>4250</v>
      </c>
      <c r="I49" s="89">
        <v>6000</v>
      </c>
      <c r="J49" s="89">
        <v>10250</v>
      </c>
      <c r="K49" s="89" t="s">
        <v>116</v>
      </c>
    </row>
    <row r="50" spans="1:11">
      <c r="A50" s="89">
        <v>15</v>
      </c>
      <c r="B50" s="88" t="s">
        <v>201</v>
      </c>
      <c r="C50" s="88" t="s">
        <v>219</v>
      </c>
      <c r="D50" s="89">
        <v>1</v>
      </c>
      <c r="E50" s="91" t="s">
        <v>98</v>
      </c>
      <c r="F50" s="93">
        <v>72</v>
      </c>
      <c r="G50" s="89"/>
      <c r="H50" s="89">
        <v>3600</v>
      </c>
      <c r="I50" s="89">
        <v>6000</v>
      </c>
      <c r="J50" s="89">
        <v>9600</v>
      </c>
      <c r="K50" s="89" t="s">
        <v>116</v>
      </c>
    </row>
    <row r="51" spans="1:11">
      <c r="A51" s="190">
        <v>16</v>
      </c>
      <c r="B51" s="88" t="s">
        <v>201</v>
      </c>
      <c r="C51" s="88" t="s">
        <v>220</v>
      </c>
      <c r="D51" s="197">
        <v>4</v>
      </c>
      <c r="E51" s="94" t="s">
        <v>90</v>
      </c>
      <c r="F51" s="221">
        <v>208</v>
      </c>
      <c r="G51" s="241"/>
      <c r="H51" s="241">
        <v>10400</v>
      </c>
      <c r="I51" s="241">
        <v>24000</v>
      </c>
      <c r="J51" s="241">
        <v>34400</v>
      </c>
      <c r="K51" s="241" t="s">
        <v>116</v>
      </c>
    </row>
    <row r="52" spans="1:11">
      <c r="A52" s="192"/>
      <c r="B52" s="88" t="s">
        <v>201</v>
      </c>
      <c r="C52" s="90" t="s">
        <v>221</v>
      </c>
      <c r="D52" s="198"/>
      <c r="E52" s="95" t="s">
        <v>98</v>
      </c>
      <c r="F52" s="222"/>
      <c r="G52" s="242"/>
      <c r="H52" s="242"/>
      <c r="I52" s="242"/>
      <c r="J52" s="242"/>
      <c r="K52" s="242"/>
    </row>
    <row r="53" spans="1:11" ht="28.5">
      <c r="A53" s="192"/>
      <c r="B53" s="88" t="s">
        <v>201</v>
      </c>
      <c r="C53" s="90" t="s">
        <v>222</v>
      </c>
      <c r="D53" s="198"/>
      <c r="E53" s="96" t="s">
        <v>223</v>
      </c>
      <c r="F53" s="222"/>
      <c r="G53" s="242"/>
      <c r="H53" s="242"/>
      <c r="I53" s="242"/>
      <c r="J53" s="242"/>
      <c r="K53" s="242"/>
    </row>
    <row r="54" spans="1:11">
      <c r="A54" s="192"/>
      <c r="B54" s="88" t="s">
        <v>201</v>
      </c>
      <c r="C54" s="90" t="s">
        <v>224</v>
      </c>
      <c r="D54" s="198"/>
      <c r="E54" s="96" t="s">
        <v>105</v>
      </c>
      <c r="F54" s="222"/>
      <c r="G54" s="242"/>
      <c r="H54" s="242"/>
      <c r="I54" s="242"/>
      <c r="J54" s="242"/>
      <c r="K54" s="242"/>
    </row>
    <row r="55" spans="1:11">
      <c r="A55" s="190">
        <v>17</v>
      </c>
      <c r="B55" s="88" t="s">
        <v>201</v>
      </c>
      <c r="C55" s="88" t="s">
        <v>225</v>
      </c>
      <c r="D55" s="197">
        <v>3</v>
      </c>
      <c r="E55" s="91" t="s">
        <v>98</v>
      </c>
      <c r="F55" s="221">
        <v>132.84</v>
      </c>
      <c r="G55" s="197"/>
      <c r="H55" s="197">
        <v>6642</v>
      </c>
      <c r="I55" s="197">
        <v>18000</v>
      </c>
      <c r="J55" s="197">
        <v>24642</v>
      </c>
      <c r="K55" s="197" t="s">
        <v>116</v>
      </c>
    </row>
    <row r="56" spans="1:11">
      <c r="A56" s="192"/>
      <c r="B56" s="88" t="s">
        <v>201</v>
      </c>
      <c r="C56" s="90" t="s">
        <v>226</v>
      </c>
      <c r="D56" s="198"/>
      <c r="E56" s="92" t="s">
        <v>42</v>
      </c>
      <c r="F56" s="222"/>
      <c r="G56" s="198"/>
      <c r="H56" s="198"/>
      <c r="I56" s="198"/>
      <c r="J56" s="198"/>
      <c r="K56" s="198"/>
    </row>
    <row r="57" spans="1:11">
      <c r="A57" s="191"/>
      <c r="B57" s="88" t="s">
        <v>201</v>
      </c>
      <c r="C57" s="90" t="s">
        <v>227</v>
      </c>
      <c r="D57" s="199"/>
      <c r="E57" s="92" t="s">
        <v>44</v>
      </c>
      <c r="F57" s="223"/>
      <c r="G57" s="199"/>
      <c r="H57" s="199"/>
      <c r="I57" s="199"/>
      <c r="J57" s="199"/>
      <c r="K57" s="199"/>
    </row>
    <row r="58" spans="1:11">
      <c r="A58" s="190">
        <v>18</v>
      </c>
      <c r="B58" s="88" t="s">
        <v>201</v>
      </c>
      <c r="C58" s="88" t="s">
        <v>228</v>
      </c>
      <c r="D58" s="197">
        <v>2</v>
      </c>
      <c r="E58" s="91" t="s">
        <v>98</v>
      </c>
      <c r="F58" s="221">
        <v>100</v>
      </c>
      <c r="G58" s="197"/>
      <c r="H58" s="197">
        <v>5000</v>
      </c>
      <c r="I58" s="197">
        <v>12000</v>
      </c>
      <c r="J58" s="197">
        <v>17000</v>
      </c>
      <c r="K58" s="197" t="s">
        <v>116</v>
      </c>
    </row>
    <row r="59" spans="1:11">
      <c r="A59" s="191"/>
      <c r="B59" s="88" t="s">
        <v>201</v>
      </c>
      <c r="C59" s="90" t="s">
        <v>229</v>
      </c>
      <c r="D59" s="199"/>
      <c r="E59" s="92" t="s">
        <v>42</v>
      </c>
      <c r="F59" s="223"/>
      <c r="G59" s="199"/>
      <c r="H59" s="199"/>
      <c r="I59" s="199"/>
      <c r="J59" s="199"/>
      <c r="K59" s="199"/>
    </row>
    <row r="60" spans="1:11">
      <c r="A60" s="89">
        <v>19</v>
      </c>
      <c r="B60" s="88" t="s">
        <v>201</v>
      </c>
      <c r="C60" s="88" t="s">
        <v>230</v>
      </c>
      <c r="D60" s="89">
        <v>1</v>
      </c>
      <c r="E60" s="91" t="s">
        <v>98</v>
      </c>
      <c r="F60" s="93">
        <v>150.72</v>
      </c>
      <c r="G60" s="89"/>
      <c r="H60" s="89">
        <v>7536</v>
      </c>
      <c r="I60" s="89">
        <v>6000</v>
      </c>
      <c r="J60" s="89">
        <v>13536</v>
      </c>
      <c r="K60" s="89" t="s">
        <v>116</v>
      </c>
    </row>
    <row r="61" spans="1:11">
      <c r="A61" s="190">
        <v>20</v>
      </c>
      <c r="B61" s="88" t="s">
        <v>201</v>
      </c>
      <c r="C61" s="88" t="s">
        <v>231</v>
      </c>
      <c r="D61" s="197">
        <v>3</v>
      </c>
      <c r="E61" s="91" t="s">
        <v>98</v>
      </c>
      <c r="F61" s="221">
        <v>241</v>
      </c>
      <c r="G61" s="197"/>
      <c r="H61" s="197">
        <v>12050</v>
      </c>
      <c r="I61" s="197">
        <v>18000</v>
      </c>
      <c r="J61" s="197">
        <v>30050</v>
      </c>
      <c r="K61" s="197" t="s">
        <v>116</v>
      </c>
    </row>
    <row r="62" spans="1:11">
      <c r="A62" s="192"/>
      <c r="B62" s="88" t="s">
        <v>201</v>
      </c>
      <c r="C62" s="90" t="s">
        <v>232</v>
      </c>
      <c r="D62" s="198"/>
      <c r="E62" s="92" t="s">
        <v>42</v>
      </c>
      <c r="F62" s="222"/>
      <c r="G62" s="198"/>
      <c r="H62" s="198"/>
      <c r="I62" s="198"/>
      <c r="J62" s="198"/>
      <c r="K62" s="198"/>
    </row>
    <row r="63" spans="1:11">
      <c r="A63" s="191"/>
      <c r="B63" s="88" t="s">
        <v>201</v>
      </c>
      <c r="C63" s="90" t="s">
        <v>233</v>
      </c>
      <c r="D63" s="199"/>
      <c r="E63" s="92" t="s">
        <v>55</v>
      </c>
      <c r="F63" s="223"/>
      <c r="G63" s="199"/>
      <c r="H63" s="199"/>
      <c r="I63" s="199"/>
      <c r="J63" s="199"/>
      <c r="K63" s="199"/>
    </row>
    <row r="64" spans="1:11">
      <c r="A64" s="190">
        <v>21</v>
      </c>
      <c r="B64" s="88" t="s">
        <v>201</v>
      </c>
      <c r="C64" s="88" t="s">
        <v>234</v>
      </c>
      <c r="D64" s="197">
        <v>4</v>
      </c>
      <c r="E64" s="91" t="s">
        <v>98</v>
      </c>
      <c r="F64" s="221">
        <v>78.2</v>
      </c>
      <c r="G64" s="197"/>
      <c r="H64" s="197">
        <v>3910</v>
      </c>
      <c r="I64" s="197">
        <v>24000</v>
      </c>
      <c r="J64" s="197">
        <v>27910</v>
      </c>
      <c r="K64" s="197" t="s">
        <v>116</v>
      </c>
    </row>
    <row r="65" spans="1:11">
      <c r="A65" s="192"/>
      <c r="B65" s="88" t="s">
        <v>201</v>
      </c>
      <c r="C65" s="90" t="s">
        <v>235</v>
      </c>
      <c r="D65" s="198"/>
      <c r="E65" s="92" t="s">
        <v>42</v>
      </c>
      <c r="F65" s="222"/>
      <c r="G65" s="198"/>
      <c r="H65" s="198"/>
      <c r="I65" s="198"/>
      <c r="J65" s="198"/>
      <c r="K65" s="198"/>
    </row>
    <row r="66" spans="1:11">
      <c r="A66" s="192"/>
      <c r="B66" s="88" t="s">
        <v>201</v>
      </c>
      <c r="C66" s="90" t="s">
        <v>236</v>
      </c>
      <c r="D66" s="198"/>
      <c r="E66" s="92" t="s">
        <v>44</v>
      </c>
      <c r="F66" s="222"/>
      <c r="G66" s="198"/>
      <c r="H66" s="198"/>
      <c r="I66" s="198"/>
      <c r="J66" s="198"/>
      <c r="K66" s="198"/>
    </row>
    <row r="67" spans="1:11">
      <c r="A67" s="191"/>
      <c r="B67" s="88" t="s">
        <v>201</v>
      </c>
      <c r="C67" s="90" t="s">
        <v>237</v>
      </c>
      <c r="D67" s="199"/>
      <c r="E67" s="92" t="s">
        <v>55</v>
      </c>
      <c r="F67" s="223"/>
      <c r="G67" s="199"/>
      <c r="H67" s="199"/>
      <c r="I67" s="199"/>
      <c r="J67" s="199"/>
      <c r="K67" s="199"/>
    </row>
    <row r="68" spans="1:11">
      <c r="A68" s="190">
        <v>22</v>
      </c>
      <c r="B68" s="88" t="s">
        <v>201</v>
      </c>
      <c r="C68" s="88" t="s">
        <v>238</v>
      </c>
      <c r="D68" s="197">
        <v>3</v>
      </c>
      <c r="E68" s="91" t="s">
        <v>98</v>
      </c>
      <c r="F68" s="221">
        <v>120</v>
      </c>
      <c r="G68" s="197"/>
      <c r="H68" s="197">
        <v>6000</v>
      </c>
      <c r="I68" s="197">
        <v>18000</v>
      </c>
      <c r="J68" s="197">
        <v>24000</v>
      </c>
      <c r="K68" s="197" t="s">
        <v>116</v>
      </c>
    </row>
    <row r="69" spans="1:11">
      <c r="A69" s="192"/>
      <c r="B69" s="88" t="s">
        <v>201</v>
      </c>
      <c r="C69" s="90" t="s">
        <v>239</v>
      </c>
      <c r="D69" s="198"/>
      <c r="E69" s="92" t="s">
        <v>42</v>
      </c>
      <c r="F69" s="222"/>
      <c r="G69" s="198"/>
      <c r="H69" s="198"/>
      <c r="I69" s="198"/>
      <c r="J69" s="198"/>
      <c r="K69" s="198"/>
    </row>
    <row r="70" spans="1:11">
      <c r="A70" s="191"/>
      <c r="B70" s="88" t="s">
        <v>201</v>
      </c>
      <c r="C70" s="90" t="s">
        <v>240</v>
      </c>
      <c r="D70" s="199"/>
      <c r="E70" s="92" t="s">
        <v>46</v>
      </c>
      <c r="F70" s="223"/>
      <c r="G70" s="199"/>
      <c r="H70" s="199"/>
      <c r="I70" s="199"/>
      <c r="J70" s="199"/>
      <c r="K70" s="199"/>
    </row>
    <row r="71" spans="1:11">
      <c r="A71" s="89">
        <v>23</v>
      </c>
      <c r="B71" s="88" t="s">
        <v>201</v>
      </c>
      <c r="C71" s="88" t="s">
        <v>241</v>
      </c>
      <c r="D71" s="89">
        <v>1</v>
      </c>
      <c r="E71" s="91" t="s">
        <v>98</v>
      </c>
      <c r="F71" s="93">
        <v>127.26</v>
      </c>
      <c r="G71" s="89"/>
      <c r="H71" s="89">
        <v>6363</v>
      </c>
      <c r="I71" s="89">
        <v>6000</v>
      </c>
      <c r="J71" s="89">
        <v>12363</v>
      </c>
      <c r="K71" s="89" t="s">
        <v>116</v>
      </c>
    </row>
    <row r="72" spans="1:11">
      <c r="A72" s="89">
        <v>24</v>
      </c>
      <c r="B72" s="88" t="s">
        <v>201</v>
      </c>
      <c r="C72" s="88" t="s">
        <v>242</v>
      </c>
      <c r="D72" s="89">
        <v>1</v>
      </c>
      <c r="E72" s="91" t="s">
        <v>98</v>
      </c>
      <c r="F72" s="93">
        <v>58.8</v>
      </c>
      <c r="G72" s="89"/>
      <c r="H72" s="89">
        <v>2940</v>
      </c>
      <c r="I72" s="89">
        <v>6000</v>
      </c>
      <c r="J72" s="89">
        <v>8940</v>
      </c>
      <c r="K72" s="89" t="s">
        <v>116</v>
      </c>
    </row>
    <row r="73" spans="1:11">
      <c r="A73" s="190">
        <v>25</v>
      </c>
      <c r="B73" s="88" t="s">
        <v>201</v>
      </c>
      <c r="C73" s="88" t="s">
        <v>243</v>
      </c>
      <c r="D73" s="197">
        <v>2</v>
      </c>
      <c r="E73" s="91" t="s">
        <v>98</v>
      </c>
      <c r="F73" s="221">
        <v>160.85</v>
      </c>
      <c r="G73" s="197"/>
      <c r="H73" s="197">
        <v>8042.5</v>
      </c>
      <c r="I73" s="197">
        <v>12000</v>
      </c>
      <c r="J73" s="197">
        <v>20042.5</v>
      </c>
      <c r="K73" s="197" t="s">
        <v>116</v>
      </c>
    </row>
    <row r="74" spans="1:11">
      <c r="A74" s="191"/>
      <c r="B74" s="88" t="s">
        <v>201</v>
      </c>
      <c r="C74" s="90" t="s">
        <v>244</v>
      </c>
      <c r="D74" s="199"/>
      <c r="E74" s="92" t="s">
        <v>42</v>
      </c>
      <c r="F74" s="223"/>
      <c r="G74" s="199"/>
      <c r="H74" s="199"/>
      <c r="I74" s="199"/>
      <c r="J74" s="199"/>
      <c r="K74" s="199"/>
    </row>
    <row r="75" spans="1:11">
      <c r="A75" s="190">
        <v>26</v>
      </c>
      <c r="B75" s="88" t="s">
        <v>245</v>
      </c>
      <c r="C75" s="88" t="s">
        <v>246</v>
      </c>
      <c r="D75" s="197">
        <v>5</v>
      </c>
      <c r="E75" s="91" t="s">
        <v>98</v>
      </c>
      <c r="F75" s="218">
        <v>110</v>
      </c>
      <c r="G75" s="190"/>
      <c r="H75" s="190">
        <v>5500</v>
      </c>
      <c r="I75" s="190">
        <v>30000</v>
      </c>
      <c r="J75" s="190">
        <v>35500</v>
      </c>
      <c r="K75" s="190" t="s">
        <v>116</v>
      </c>
    </row>
    <row r="76" spans="1:11">
      <c r="A76" s="192"/>
      <c r="B76" s="88" t="s">
        <v>245</v>
      </c>
      <c r="C76" s="90" t="s">
        <v>247</v>
      </c>
      <c r="D76" s="198"/>
      <c r="E76" s="92" t="s">
        <v>42</v>
      </c>
      <c r="F76" s="220"/>
      <c r="G76" s="192"/>
      <c r="H76" s="192"/>
      <c r="I76" s="192"/>
      <c r="J76" s="192"/>
      <c r="K76" s="192"/>
    </row>
    <row r="77" spans="1:11">
      <c r="A77" s="192"/>
      <c r="B77" s="88" t="s">
        <v>245</v>
      </c>
      <c r="C77" s="90" t="s">
        <v>248</v>
      </c>
      <c r="D77" s="198"/>
      <c r="E77" s="92" t="s">
        <v>44</v>
      </c>
      <c r="F77" s="220"/>
      <c r="G77" s="192"/>
      <c r="H77" s="192"/>
      <c r="I77" s="192"/>
      <c r="J77" s="192"/>
      <c r="K77" s="192"/>
    </row>
    <row r="78" spans="1:11">
      <c r="A78" s="192"/>
      <c r="B78" s="88" t="s">
        <v>245</v>
      </c>
      <c r="C78" s="90" t="s">
        <v>249</v>
      </c>
      <c r="D78" s="198"/>
      <c r="E78" s="92" t="s">
        <v>44</v>
      </c>
      <c r="F78" s="220"/>
      <c r="G78" s="192"/>
      <c r="H78" s="192"/>
      <c r="I78" s="192"/>
      <c r="J78" s="192"/>
      <c r="K78" s="192"/>
    </row>
    <row r="79" spans="1:11">
      <c r="A79" s="191"/>
      <c r="B79" s="88" t="s">
        <v>245</v>
      </c>
      <c r="C79" s="90" t="s">
        <v>250</v>
      </c>
      <c r="D79" s="199"/>
      <c r="E79" s="92" t="s">
        <v>82</v>
      </c>
      <c r="F79" s="219"/>
      <c r="G79" s="191"/>
      <c r="H79" s="191"/>
      <c r="I79" s="191"/>
      <c r="J79" s="191"/>
      <c r="K79" s="191"/>
    </row>
    <row r="80" spans="1:11">
      <c r="A80" s="89">
        <v>27</v>
      </c>
      <c r="B80" s="88" t="s">
        <v>245</v>
      </c>
      <c r="C80" s="88" t="s">
        <v>251</v>
      </c>
      <c r="D80" s="89">
        <v>1</v>
      </c>
      <c r="E80" s="89" t="s">
        <v>98</v>
      </c>
      <c r="F80" s="93">
        <v>122.5</v>
      </c>
      <c r="G80" s="89"/>
      <c r="H80" s="89">
        <v>6125</v>
      </c>
      <c r="I80" s="89">
        <v>6000</v>
      </c>
      <c r="J80" s="89">
        <v>12125</v>
      </c>
      <c r="K80" s="89" t="s">
        <v>116</v>
      </c>
    </row>
    <row r="81" spans="1:11">
      <c r="A81" s="190">
        <v>28</v>
      </c>
      <c r="B81" s="88" t="s">
        <v>245</v>
      </c>
      <c r="C81" s="88" t="s">
        <v>252</v>
      </c>
      <c r="D81" s="197">
        <v>4</v>
      </c>
      <c r="E81" s="91" t="s">
        <v>98</v>
      </c>
      <c r="F81" s="221">
        <v>159</v>
      </c>
      <c r="G81" s="197"/>
      <c r="H81" s="197">
        <v>7950</v>
      </c>
      <c r="I81" s="197">
        <v>24000</v>
      </c>
      <c r="J81" s="197">
        <v>31950</v>
      </c>
      <c r="K81" s="197" t="s">
        <v>116</v>
      </c>
    </row>
    <row r="82" spans="1:11">
      <c r="A82" s="192"/>
      <c r="B82" s="88" t="s">
        <v>245</v>
      </c>
      <c r="C82" s="90" t="s">
        <v>253</v>
      </c>
      <c r="D82" s="198"/>
      <c r="E82" s="92" t="s">
        <v>42</v>
      </c>
      <c r="F82" s="222"/>
      <c r="G82" s="198"/>
      <c r="H82" s="198"/>
      <c r="I82" s="198"/>
      <c r="J82" s="198"/>
      <c r="K82" s="198"/>
    </row>
    <row r="83" spans="1:11">
      <c r="A83" s="192"/>
      <c r="B83" s="88" t="s">
        <v>245</v>
      </c>
      <c r="C83" s="90" t="s">
        <v>254</v>
      </c>
      <c r="D83" s="198"/>
      <c r="E83" s="92" t="s">
        <v>44</v>
      </c>
      <c r="F83" s="222"/>
      <c r="G83" s="198"/>
      <c r="H83" s="198"/>
      <c r="I83" s="198"/>
      <c r="J83" s="198"/>
      <c r="K83" s="198"/>
    </row>
    <row r="84" spans="1:11">
      <c r="A84" s="191"/>
      <c r="B84" s="88" t="s">
        <v>245</v>
      </c>
      <c r="C84" s="90" t="s">
        <v>255</v>
      </c>
      <c r="D84" s="199"/>
      <c r="E84" s="92" t="s">
        <v>136</v>
      </c>
      <c r="F84" s="223"/>
      <c r="G84" s="199"/>
      <c r="H84" s="199"/>
      <c r="I84" s="199"/>
      <c r="J84" s="199"/>
      <c r="K84" s="199"/>
    </row>
    <row r="85" spans="1:11">
      <c r="A85" s="190">
        <v>29</v>
      </c>
      <c r="B85" s="88" t="s">
        <v>245</v>
      </c>
      <c r="C85" s="88" t="s">
        <v>256</v>
      </c>
      <c r="D85" s="197">
        <v>3</v>
      </c>
      <c r="E85" s="91" t="s">
        <v>98</v>
      </c>
      <c r="F85" s="218">
        <v>24.3</v>
      </c>
      <c r="G85" s="190"/>
      <c r="H85" s="190">
        <v>1215</v>
      </c>
      <c r="I85" s="190">
        <v>18000</v>
      </c>
      <c r="J85" s="190">
        <v>19215</v>
      </c>
      <c r="K85" s="190" t="s">
        <v>116</v>
      </c>
    </row>
    <row r="86" spans="1:11">
      <c r="A86" s="192"/>
      <c r="B86" s="88" t="s">
        <v>245</v>
      </c>
      <c r="C86" s="90" t="s">
        <v>257</v>
      </c>
      <c r="D86" s="198"/>
      <c r="E86" s="92" t="s">
        <v>42</v>
      </c>
      <c r="F86" s="220"/>
      <c r="G86" s="192"/>
      <c r="H86" s="192"/>
      <c r="I86" s="192"/>
      <c r="J86" s="192"/>
      <c r="K86" s="192"/>
    </row>
    <row r="87" spans="1:11">
      <c r="A87" s="191"/>
      <c r="B87" s="88" t="s">
        <v>245</v>
      </c>
      <c r="C87" s="90" t="s">
        <v>258</v>
      </c>
      <c r="D87" s="199"/>
      <c r="E87" s="92" t="s">
        <v>44</v>
      </c>
      <c r="F87" s="219"/>
      <c r="G87" s="191"/>
      <c r="H87" s="191"/>
      <c r="I87" s="191"/>
      <c r="J87" s="191"/>
      <c r="K87" s="191"/>
    </row>
    <row r="88" spans="1:11">
      <c r="A88" s="190">
        <v>30</v>
      </c>
      <c r="B88" s="88" t="s">
        <v>245</v>
      </c>
      <c r="C88" s="88" t="s">
        <v>259</v>
      </c>
      <c r="D88" s="197">
        <v>2</v>
      </c>
      <c r="E88" s="91" t="s">
        <v>98</v>
      </c>
      <c r="F88" s="221">
        <v>91.3</v>
      </c>
      <c r="G88" s="197"/>
      <c r="H88" s="197">
        <v>4565</v>
      </c>
      <c r="I88" s="197">
        <v>12000</v>
      </c>
      <c r="J88" s="197">
        <v>16565</v>
      </c>
      <c r="K88" s="197" t="s">
        <v>116</v>
      </c>
    </row>
    <row r="89" spans="1:11" ht="28.5">
      <c r="A89" s="191"/>
      <c r="B89" s="88" t="s">
        <v>245</v>
      </c>
      <c r="C89" s="90" t="s">
        <v>260</v>
      </c>
      <c r="D89" s="199"/>
      <c r="E89" s="97" t="s">
        <v>223</v>
      </c>
      <c r="F89" s="223"/>
      <c r="G89" s="199"/>
      <c r="H89" s="199"/>
      <c r="I89" s="199"/>
      <c r="J89" s="199"/>
      <c r="K89" s="199"/>
    </row>
    <row r="90" spans="1:11">
      <c r="A90" s="190">
        <v>31</v>
      </c>
      <c r="B90" s="88" t="s">
        <v>245</v>
      </c>
      <c r="C90" s="88" t="s">
        <v>261</v>
      </c>
      <c r="D90" s="197">
        <v>5</v>
      </c>
      <c r="E90" s="91" t="s">
        <v>98</v>
      </c>
      <c r="F90" s="221">
        <v>75</v>
      </c>
      <c r="G90" s="197"/>
      <c r="H90" s="197">
        <v>3750</v>
      </c>
      <c r="I90" s="197">
        <v>30000</v>
      </c>
      <c r="J90" s="197">
        <v>33750</v>
      </c>
      <c r="K90" s="197" t="s">
        <v>116</v>
      </c>
    </row>
    <row r="91" spans="1:11">
      <c r="A91" s="192"/>
      <c r="B91" s="88" t="s">
        <v>245</v>
      </c>
      <c r="C91" s="90" t="s">
        <v>262</v>
      </c>
      <c r="D91" s="198"/>
      <c r="E91" s="92" t="s">
        <v>42</v>
      </c>
      <c r="F91" s="222"/>
      <c r="G91" s="198"/>
      <c r="H91" s="198"/>
      <c r="I91" s="198"/>
      <c r="J91" s="198"/>
      <c r="K91" s="198"/>
    </row>
    <row r="92" spans="1:11">
      <c r="A92" s="192"/>
      <c r="B92" s="88" t="s">
        <v>245</v>
      </c>
      <c r="C92" s="90" t="s">
        <v>263</v>
      </c>
      <c r="D92" s="198"/>
      <c r="E92" s="92" t="s">
        <v>44</v>
      </c>
      <c r="F92" s="222"/>
      <c r="G92" s="198"/>
      <c r="H92" s="198"/>
      <c r="I92" s="198"/>
      <c r="J92" s="198"/>
      <c r="K92" s="198"/>
    </row>
    <row r="93" spans="1:11">
      <c r="A93" s="192"/>
      <c r="B93" s="88" t="s">
        <v>245</v>
      </c>
      <c r="C93" s="90" t="s">
        <v>264</v>
      </c>
      <c r="D93" s="198"/>
      <c r="E93" s="92" t="s">
        <v>55</v>
      </c>
      <c r="F93" s="222"/>
      <c r="G93" s="198"/>
      <c r="H93" s="198"/>
      <c r="I93" s="198"/>
      <c r="J93" s="198"/>
      <c r="K93" s="198"/>
    </row>
    <row r="94" spans="1:11">
      <c r="A94" s="191"/>
      <c r="B94" s="88" t="s">
        <v>245</v>
      </c>
      <c r="C94" s="90" t="s">
        <v>265</v>
      </c>
      <c r="D94" s="199"/>
      <c r="E94" s="92" t="s">
        <v>90</v>
      </c>
      <c r="F94" s="223"/>
      <c r="G94" s="199"/>
      <c r="H94" s="199"/>
      <c r="I94" s="199"/>
      <c r="J94" s="199"/>
      <c r="K94" s="199"/>
    </row>
    <row r="95" spans="1:11">
      <c r="A95" s="89">
        <v>32</v>
      </c>
      <c r="B95" s="88" t="s">
        <v>245</v>
      </c>
      <c r="C95" s="88" t="s">
        <v>266</v>
      </c>
      <c r="D95" s="89">
        <v>1</v>
      </c>
      <c r="E95" s="89" t="s">
        <v>98</v>
      </c>
      <c r="F95" s="93">
        <v>78.099999999999994</v>
      </c>
      <c r="G95" s="89"/>
      <c r="H95" s="89">
        <v>3905</v>
      </c>
      <c r="I95" s="89">
        <v>6000</v>
      </c>
      <c r="J95" s="89">
        <v>9905</v>
      </c>
      <c r="K95" s="89" t="s">
        <v>116</v>
      </c>
    </row>
    <row r="96" spans="1:11">
      <c r="A96" s="89">
        <v>33</v>
      </c>
      <c r="B96" s="88" t="s">
        <v>245</v>
      </c>
      <c r="C96" s="88" t="s">
        <v>267</v>
      </c>
      <c r="D96" s="89">
        <v>1</v>
      </c>
      <c r="E96" s="89" t="s">
        <v>98</v>
      </c>
      <c r="F96" s="93">
        <v>79.7</v>
      </c>
      <c r="G96" s="89"/>
      <c r="H96" s="89">
        <v>3985</v>
      </c>
      <c r="I96" s="89">
        <v>6000</v>
      </c>
      <c r="J96" s="89">
        <v>9985</v>
      </c>
      <c r="K96" s="89" t="s">
        <v>116</v>
      </c>
    </row>
    <row r="97" spans="1:11">
      <c r="A97" s="190">
        <v>34</v>
      </c>
      <c r="B97" s="88" t="s">
        <v>245</v>
      </c>
      <c r="C97" s="98" t="s">
        <v>268</v>
      </c>
      <c r="D97" s="197">
        <v>2</v>
      </c>
      <c r="E97" s="91" t="s">
        <v>98</v>
      </c>
      <c r="F97" s="221">
        <v>88.1</v>
      </c>
      <c r="G97" s="197"/>
      <c r="H97" s="197">
        <v>4405</v>
      </c>
      <c r="I97" s="197">
        <v>12000</v>
      </c>
      <c r="J97" s="197">
        <v>16405</v>
      </c>
      <c r="K97" s="197" t="s">
        <v>116</v>
      </c>
    </row>
    <row r="98" spans="1:11">
      <c r="A98" s="191"/>
      <c r="B98" s="88" t="s">
        <v>245</v>
      </c>
      <c r="C98" s="90" t="s">
        <v>269</v>
      </c>
      <c r="D98" s="199"/>
      <c r="E98" s="92" t="s">
        <v>42</v>
      </c>
      <c r="F98" s="223"/>
      <c r="G98" s="199"/>
      <c r="H98" s="199"/>
      <c r="I98" s="199"/>
      <c r="J98" s="199"/>
      <c r="K98" s="199"/>
    </row>
    <row r="99" spans="1:11">
      <c r="A99" s="190">
        <v>35</v>
      </c>
      <c r="B99" s="88" t="s">
        <v>245</v>
      </c>
      <c r="C99" s="98" t="s">
        <v>270</v>
      </c>
      <c r="D99" s="197">
        <v>4</v>
      </c>
      <c r="E99" s="91" t="s">
        <v>98</v>
      </c>
      <c r="F99" s="221">
        <v>138.69999999999999</v>
      </c>
      <c r="G99" s="197"/>
      <c r="H99" s="197">
        <v>6935</v>
      </c>
      <c r="I99" s="197">
        <v>24000</v>
      </c>
      <c r="J99" s="197">
        <v>30935</v>
      </c>
      <c r="K99" s="197" t="s">
        <v>116</v>
      </c>
    </row>
    <row r="100" spans="1:11">
      <c r="A100" s="192"/>
      <c r="B100" s="88" t="s">
        <v>245</v>
      </c>
      <c r="C100" s="90" t="s">
        <v>271</v>
      </c>
      <c r="D100" s="198"/>
      <c r="E100" s="92" t="s">
        <v>42</v>
      </c>
      <c r="F100" s="222"/>
      <c r="G100" s="198"/>
      <c r="H100" s="198"/>
      <c r="I100" s="198"/>
      <c r="J100" s="198"/>
      <c r="K100" s="198"/>
    </row>
    <row r="101" spans="1:11">
      <c r="A101" s="192"/>
      <c r="B101" s="88" t="s">
        <v>245</v>
      </c>
      <c r="C101" s="90" t="s">
        <v>272</v>
      </c>
      <c r="D101" s="198"/>
      <c r="E101" s="92" t="s">
        <v>44</v>
      </c>
      <c r="F101" s="222"/>
      <c r="G101" s="198"/>
      <c r="H101" s="198"/>
      <c r="I101" s="198"/>
      <c r="J101" s="198"/>
      <c r="K101" s="198"/>
    </row>
    <row r="102" spans="1:11">
      <c r="A102" s="191"/>
      <c r="B102" s="88" t="s">
        <v>245</v>
      </c>
      <c r="C102" s="90" t="s">
        <v>273</v>
      </c>
      <c r="D102" s="199"/>
      <c r="E102" s="92" t="s">
        <v>55</v>
      </c>
      <c r="F102" s="223"/>
      <c r="G102" s="199"/>
      <c r="H102" s="199"/>
      <c r="I102" s="199"/>
      <c r="J102" s="199"/>
      <c r="K102" s="199"/>
    </row>
    <row r="103" spans="1:11">
      <c r="A103" s="190">
        <v>36</v>
      </c>
      <c r="B103" s="88" t="s">
        <v>245</v>
      </c>
      <c r="C103" s="88" t="s">
        <v>274</v>
      </c>
      <c r="D103" s="197">
        <v>3</v>
      </c>
      <c r="E103" s="91" t="s">
        <v>98</v>
      </c>
      <c r="F103" s="221">
        <v>148.80000000000001</v>
      </c>
      <c r="G103" s="197"/>
      <c r="H103" s="197">
        <v>7440</v>
      </c>
      <c r="I103" s="197">
        <v>18000</v>
      </c>
      <c r="J103" s="197">
        <v>25440</v>
      </c>
      <c r="K103" s="197" t="s">
        <v>116</v>
      </c>
    </row>
    <row r="104" spans="1:11">
      <c r="A104" s="192"/>
      <c r="B104" s="88" t="s">
        <v>245</v>
      </c>
      <c r="C104" s="90" t="s">
        <v>275</v>
      </c>
      <c r="D104" s="198"/>
      <c r="E104" s="92" t="s">
        <v>42</v>
      </c>
      <c r="F104" s="222"/>
      <c r="G104" s="198"/>
      <c r="H104" s="198"/>
      <c r="I104" s="198"/>
      <c r="J104" s="198"/>
      <c r="K104" s="198"/>
    </row>
    <row r="105" spans="1:11">
      <c r="A105" s="191"/>
      <c r="B105" s="88" t="s">
        <v>245</v>
      </c>
      <c r="C105" s="90" t="s">
        <v>276</v>
      </c>
      <c r="D105" s="199"/>
      <c r="E105" s="92" t="s">
        <v>55</v>
      </c>
      <c r="F105" s="223"/>
      <c r="G105" s="199"/>
      <c r="H105" s="199"/>
      <c r="I105" s="199"/>
      <c r="J105" s="199"/>
      <c r="K105" s="199"/>
    </row>
    <row r="106" spans="1:11">
      <c r="A106" s="190">
        <v>37</v>
      </c>
      <c r="B106" s="88" t="s">
        <v>245</v>
      </c>
      <c r="C106" s="88" t="s">
        <v>277</v>
      </c>
      <c r="D106" s="197">
        <v>3</v>
      </c>
      <c r="E106" s="91" t="s">
        <v>98</v>
      </c>
      <c r="F106" s="221">
        <v>256.39999999999998</v>
      </c>
      <c r="G106" s="197"/>
      <c r="H106" s="197">
        <v>12820</v>
      </c>
      <c r="I106" s="197">
        <v>18000</v>
      </c>
      <c r="J106" s="197">
        <v>30820</v>
      </c>
      <c r="K106" s="197" t="s">
        <v>116</v>
      </c>
    </row>
    <row r="107" spans="1:11">
      <c r="A107" s="192"/>
      <c r="B107" s="88" t="s">
        <v>245</v>
      </c>
      <c r="C107" s="90" t="s">
        <v>278</v>
      </c>
      <c r="D107" s="198"/>
      <c r="E107" s="92" t="s">
        <v>44</v>
      </c>
      <c r="F107" s="222"/>
      <c r="G107" s="198"/>
      <c r="H107" s="198"/>
      <c r="I107" s="198"/>
      <c r="J107" s="198"/>
      <c r="K107" s="198"/>
    </row>
    <row r="108" spans="1:11" ht="28.5">
      <c r="A108" s="191"/>
      <c r="B108" s="88" t="s">
        <v>245</v>
      </c>
      <c r="C108" s="90" t="s">
        <v>279</v>
      </c>
      <c r="D108" s="199"/>
      <c r="E108" s="97" t="s">
        <v>223</v>
      </c>
      <c r="F108" s="223"/>
      <c r="G108" s="199"/>
      <c r="H108" s="199"/>
      <c r="I108" s="199"/>
      <c r="J108" s="199"/>
      <c r="K108" s="199"/>
    </row>
    <row r="109" spans="1:11">
      <c r="A109" s="190">
        <v>38</v>
      </c>
      <c r="B109" s="88" t="s">
        <v>245</v>
      </c>
      <c r="C109" s="88" t="s">
        <v>280</v>
      </c>
      <c r="D109" s="197">
        <v>5</v>
      </c>
      <c r="E109" s="91" t="s">
        <v>98</v>
      </c>
      <c r="F109" s="221">
        <v>124.3</v>
      </c>
      <c r="G109" s="197"/>
      <c r="H109" s="197">
        <v>6215</v>
      </c>
      <c r="I109" s="197">
        <v>30000</v>
      </c>
      <c r="J109" s="197">
        <v>36215</v>
      </c>
      <c r="K109" s="197" t="s">
        <v>116</v>
      </c>
    </row>
    <row r="110" spans="1:11">
      <c r="A110" s="192"/>
      <c r="B110" s="88" t="s">
        <v>245</v>
      </c>
      <c r="C110" s="90" t="s">
        <v>281</v>
      </c>
      <c r="D110" s="198"/>
      <c r="E110" s="92" t="s">
        <v>42</v>
      </c>
      <c r="F110" s="222"/>
      <c r="G110" s="198"/>
      <c r="H110" s="198"/>
      <c r="I110" s="198"/>
      <c r="J110" s="198"/>
      <c r="K110" s="198"/>
    </row>
    <row r="111" spans="1:11">
      <c r="A111" s="192"/>
      <c r="B111" s="88" t="s">
        <v>245</v>
      </c>
      <c r="C111" s="90" t="s">
        <v>282</v>
      </c>
      <c r="D111" s="198"/>
      <c r="E111" s="92" t="s">
        <v>55</v>
      </c>
      <c r="F111" s="222"/>
      <c r="G111" s="198"/>
      <c r="H111" s="198"/>
      <c r="I111" s="198"/>
      <c r="J111" s="198"/>
      <c r="K111" s="198"/>
    </row>
    <row r="112" spans="1:11">
      <c r="A112" s="192"/>
      <c r="B112" s="88" t="s">
        <v>245</v>
      </c>
      <c r="C112" s="90" t="s">
        <v>283</v>
      </c>
      <c r="D112" s="198"/>
      <c r="E112" s="92" t="s">
        <v>55</v>
      </c>
      <c r="F112" s="222"/>
      <c r="G112" s="198"/>
      <c r="H112" s="198"/>
      <c r="I112" s="198"/>
      <c r="J112" s="198"/>
      <c r="K112" s="198"/>
    </row>
    <row r="113" spans="1:11">
      <c r="A113" s="191"/>
      <c r="B113" s="88" t="s">
        <v>245</v>
      </c>
      <c r="C113" s="90" t="s">
        <v>284</v>
      </c>
      <c r="D113" s="199"/>
      <c r="E113" s="92" t="s">
        <v>90</v>
      </c>
      <c r="F113" s="223"/>
      <c r="G113" s="199"/>
      <c r="H113" s="199"/>
      <c r="I113" s="199"/>
      <c r="J113" s="199"/>
      <c r="K113" s="199"/>
    </row>
    <row r="114" spans="1:11">
      <c r="A114" s="190">
        <v>39</v>
      </c>
      <c r="B114" s="88" t="s">
        <v>245</v>
      </c>
      <c r="C114" s="88" t="s">
        <v>285</v>
      </c>
      <c r="D114" s="197">
        <v>3</v>
      </c>
      <c r="E114" s="91" t="s">
        <v>98</v>
      </c>
      <c r="F114" s="221">
        <v>238</v>
      </c>
      <c r="G114" s="197"/>
      <c r="H114" s="197">
        <v>11900</v>
      </c>
      <c r="I114" s="197">
        <v>18000</v>
      </c>
      <c r="J114" s="197">
        <v>29900</v>
      </c>
      <c r="K114" s="197" t="s">
        <v>116</v>
      </c>
    </row>
    <row r="115" spans="1:11">
      <c r="A115" s="192"/>
      <c r="B115" s="88" t="s">
        <v>245</v>
      </c>
      <c r="C115" s="90" t="s">
        <v>286</v>
      </c>
      <c r="D115" s="198"/>
      <c r="E115" s="92" t="s">
        <v>42</v>
      </c>
      <c r="F115" s="222"/>
      <c r="G115" s="198"/>
      <c r="H115" s="198"/>
      <c r="I115" s="198"/>
      <c r="J115" s="198"/>
      <c r="K115" s="198"/>
    </row>
    <row r="116" spans="1:11">
      <c r="A116" s="191"/>
      <c r="B116" s="88" t="s">
        <v>245</v>
      </c>
      <c r="C116" s="90" t="s">
        <v>287</v>
      </c>
      <c r="D116" s="199"/>
      <c r="E116" s="92" t="s">
        <v>44</v>
      </c>
      <c r="F116" s="223"/>
      <c r="G116" s="199"/>
      <c r="H116" s="199"/>
      <c r="I116" s="199"/>
      <c r="J116" s="199"/>
      <c r="K116" s="199"/>
    </row>
    <row r="117" spans="1:11">
      <c r="A117" s="190">
        <v>40</v>
      </c>
      <c r="B117" s="88" t="s">
        <v>245</v>
      </c>
      <c r="C117" s="88" t="s">
        <v>288</v>
      </c>
      <c r="D117" s="197">
        <v>3</v>
      </c>
      <c r="E117" s="91" t="s">
        <v>98</v>
      </c>
      <c r="F117" s="221">
        <v>161.30000000000001</v>
      </c>
      <c r="G117" s="197"/>
      <c r="H117" s="197">
        <v>8065</v>
      </c>
      <c r="I117" s="197">
        <v>18000</v>
      </c>
      <c r="J117" s="197">
        <v>26065</v>
      </c>
      <c r="K117" s="197" t="s">
        <v>116</v>
      </c>
    </row>
    <row r="118" spans="1:11">
      <c r="A118" s="192"/>
      <c r="B118" s="88" t="s">
        <v>245</v>
      </c>
      <c r="C118" s="90" t="s">
        <v>289</v>
      </c>
      <c r="D118" s="198"/>
      <c r="E118" s="92" t="s">
        <v>90</v>
      </c>
      <c r="F118" s="222"/>
      <c r="G118" s="198"/>
      <c r="H118" s="198"/>
      <c r="I118" s="198"/>
      <c r="J118" s="198"/>
      <c r="K118" s="198"/>
    </row>
    <row r="119" spans="1:11">
      <c r="A119" s="191"/>
      <c r="B119" s="88" t="s">
        <v>245</v>
      </c>
      <c r="C119" s="90" t="s">
        <v>290</v>
      </c>
      <c r="D119" s="199"/>
      <c r="E119" s="92" t="s">
        <v>291</v>
      </c>
      <c r="F119" s="223"/>
      <c r="G119" s="199"/>
      <c r="H119" s="199"/>
      <c r="I119" s="199"/>
      <c r="J119" s="199"/>
      <c r="K119" s="199"/>
    </row>
    <row r="120" spans="1:11">
      <c r="A120" s="190">
        <v>41</v>
      </c>
      <c r="B120" s="88" t="s">
        <v>245</v>
      </c>
      <c r="C120" s="88" t="s">
        <v>292</v>
      </c>
      <c r="D120" s="197">
        <v>4</v>
      </c>
      <c r="E120" s="91" t="s">
        <v>98</v>
      </c>
      <c r="F120" s="221">
        <v>84.1</v>
      </c>
      <c r="G120" s="197"/>
      <c r="H120" s="197">
        <v>4205</v>
      </c>
      <c r="I120" s="197">
        <v>24000</v>
      </c>
      <c r="J120" s="197">
        <v>28205</v>
      </c>
      <c r="K120" s="197" t="s">
        <v>116</v>
      </c>
    </row>
    <row r="121" spans="1:11">
      <c r="A121" s="192"/>
      <c r="B121" s="88" t="s">
        <v>245</v>
      </c>
      <c r="C121" s="90" t="s">
        <v>293</v>
      </c>
      <c r="D121" s="198"/>
      <c r="E121" s="92" t="s">
        <v>42</v>
      </c>
      <c r="F121" s="222"/>
      <c r="G121" s="198"/>
      <c r="H121" s="198"/>
      <c r="I121" s="198"/>
      <c r="J121" s="198"/>
      <c r="K121" s="198"/>
    </row>
    <row r="122" spans="1:11">
      <c r="A122" s="192"/>
      <c r="B122" s="88" t="s">
        <v>245</v>
      </c>
      <c r="C122" s="90" t="s">
        <v>294</v>
      </c>
      <c r="D122" s="198"/>
      <c r="E122" s="92" t="s">
        <v>55</v>
      </c>
      <c r="F122" s="222"/>
      <c r="G122" s="198"/>
      <c r="H122" s="198"/>
      <c r="I122" s="198"/>
      <c r="J122" s="198"/>
      <c r="K122" s="198"/>
    </row>
    <row r="123" spans="1:11">
      <c r="A123" s="191"/>
      <c r="B123" s="88" t="s">
        <v>245</v>
      </c>
      <c r="C123" s="90" t="s">
        <v>295</v>
      </c>
      <c r="D123" s="199"/>
      <c r="E123" s="92" t="s">
        <v>55</v>
      </c>
      <c r="F123" s="223"/>
      <c r="G123" s="199"/>
      <c r="H123" s="199"/>
      <c r="I123" s="199"/>
      <c r="J123" s="199"/>
      <c r="K123" s="199"/>
    </row>
    <row r="124" spans="1:11">
      <c r="A124" s="190">
        <v>42</v>
      </c>
      <c r="B124" s="99" t="s">
        <v>296</v>
      </c>
      <c r="C124" s="99" t="s">
        <v>297</v>
      </c>
      <c r="D124" s="197">
        <v>3</v>
      </c>
      <c r="E124" s="91" t="s">
        <v>98</v>
      </c>
      <c r="F124" s="221">
        <v>58.8</v>
      </c>
      <c r="G124" s="197"/>
      <c r="H124" s="197">
        <v>2940</v>
      </c>
      <c r="I124" s="197">
        <v>18000</v>
      </c>
      <c r="J124" s="197">
        <v>20940</v>
      </c>
      <c r="K124" s="190" t="s">
        <v>116</v>
      </c>
    </row>
    <row r="125" spans="1:11">
      <c r="A125" s="192"/>
      <c r="B125" s="99" t="s">
        <v>296</v>
      </c>
      <c r="C125" s="90" t="s">
        <v>298</v>
      </c>
      <c r="D125" s="198"/>
      <c r="E125" s="92" t="s">
        <v>42</v>
      </c>
      <c r="F125" s="222"/>
      <c r="G125" s="198"/>
      <c r="H125" s="198"/>
      <c r="I125" s="198"/>
      <c r="J125" s="198"/>
      <c r="K125" s="192"/>
    </row>
    <row r="126" spans="1:11">
      <c r="A126" s="191"/>
      <c r="B126" s="99" t="s">
        <v>296</v>
      </c>
      <c r="C126" s="90" t="s">
        <v>299</v>
      </c>
      <c r="D126" s="199"/>
      <c r="E126" s="92" t="s">
        <v>44</v>
      </c>
      <c r="F126" s="223"/>
      <c r="G126" s="199"/>
      <c r="H126" s="199"/>
      <c r="I126" s="199"/>
      <c r="J126" s="199"/>
      <c r="K126" s="191"/>
    </row>
    <row r="127" spans="1:11">
      <c r="A127" s="190">
        <v>43</v>
      </c>
      <c r="B127" s="99" t="s">
        <v>296</v>
      </c>
      <c r="C127" s="88" t="s">
        <v>300</v>
      </c>
      <c r="D127" s="197">
        <v>2</v>
      </c>
      <c r="E127" s="91" t="s">
        <v>98</v>
      </c>
      <c r="F127" s="221">
        <v>70</v>
      </c>
      <c r="G127" s="197"/>
      <c r="H127" s="197">
        <v>3500</v>
      </c>
      <c r="I127" s="197">
        <v>12000</v>
      </c>
      <c r="J127" s="197">
        <v>15500</v>
      </c>
      <c r="K127" s="197" t="s">
        <v>116</v>
      </c>
    </row>
    <row r="128" spans="1:11">
      <c r="A128" s="191"/>
      <c r="B128" s="99" t="s">
        <v>296</v>
      </c>
      <c r="C128" s="90" t="s">
        <v>301</v>
      </c>
      <c r="D128" s="199"/>
      <c r="E128" s="92" t="s">
        <v>90</v>
      </c>
      <c r="F128" s="223"/>
      <c r="G128" s="199"/>
      <c r="H128" s="199"/>
      <c r="I128" s="199"/>
      <c r="J128" s="199"/>
      <c r="K128" s="199"/>
    </row>
    <row r="129" spans="1:11">
      <c r="A129" s="190">
        <v>44</v>
      </c>
      <c r="B129" s="99" t="s">
        <v>296</v>
      </c>
      <c r="C129" s="88" t="s">
        <v>302</v>
      </c>
      <c r="D129" s="200">
        <v>4</v>
      </c>
      <c r="E129" s="91" t="s">
        <v>98</v>
      </c>
      <c r="F129" s="224">
        <v>75</v>
      </c>
      <c r="G129" s="243"/>
      <c r="H129" s="243">
        <v>3750</v>
      </c>
      <c r="I129" s="243">
        <v>24000</v>
      </c>
      <c r="J129" s="243">
        <v>27750</v>
      </c>
      <c r="K129" s="243" t="s">
        <v>116</v>
      </c>
    </row>
    <row r="130" spans="1:11">
      <c r="A130" s="192"/>
      <c r="B130" s="99" t="s">
        <v>296</v>
      </c>
      <c r="C130" s="90" t="s">
        <v>303</v>
      </c>
      <c r="D130" s="201"/>
      <c r="E130" s="92" t="s">
        <v>42</v>
      </c>
      <c r="F130" s="225"/>
      <c r="G130" s="201"/>
      <c r="H130" s="201"/>
      <c r="I130" s="201"/>
      <c r="J130" s="201"/>
      <c r="K130" s="201"/>
    </row>
    <row r="131" spans="1:11">
      <c r="A131" s="192"/>
      <c r="B131" s="99" t="s">
        <v>296</v>
      </c>
      <c r="C131" s="90" t="s">
        <v>304</v>
      </c>
      <c r="D131" s="201"/>
      <c r="E131" s="92" t="s">
        <v>44</v>
      </c>
      <c r="F131" s="225"/>
      <c r="G131" s="201"/>
      <c r="H131" s="201"/>
      <c r="I131" s="201"/>
      <c r="J131" s="201"/>
      <c r="K131" s="201"/>
    </row>
    <row r="132" spans="1:11">
      <c r="A132" s="191"/>
      <c r="B132" s="99" t="s">
        <v>296</v>
      </c>
      <c r="C132" s="90" t="s">
        <v>305</v>
      </c>
      <c r="D132" s="202"/>
      <c r="E132" s="92" t="s">
        <v>90</v>
      </c>
      <c r="F132" s="226"/>
      <c r="G132" s="202"/>
      <c r="H132" s="202"/>
      <c r="I132" s="202"/>
      <c r="J132" s="202"/>
      <c r="K132" s="202"/>
    </row>
    <row r="133" spans="1:11">
      <c r="A133" s="89">
        <v>45</v>
      </c>
      <c r="B133" s="99" t="s">
        <v>296</v>
      </c>
      <c r="C133" s="88" t="s">
        <v>306</v>
      </c>
      <c r="D133" s="100">
        <v>1</v>
      </c>
      <c r="E133" s="91" t="s">
        <v>98</v>
      </c>
      <c r="F133" s="93">
        <v>46.6</v>
      </c>
      <c r="G133" s="89"/>
      <c r="H133" s="89">
        <v>2330</v>
      </c>
      <c r="I133" s="89">
        <v>6000</v>
      </c>
      <c r="J133" s="89">
        <v>8330</v>
      </c>
      <c r="K133" s="89" t="s">
        <v>116</v>
      </c>
    </row>
    <row r="134" spans="1:11">
      <c r="A134" s="190">
        <v>46</v>
      </c>
      <c r="B134" s="99" t="s">
        <v>296</v>
      </c>
      <c r="C134" s="88" t="s">
        <v>307</v>
      </c>
      <c r="D134" s="200">
        <v>3</v>
      </c>
      <c r="E134" s="91" t="s">
        <v>98</v>
      </c>
      <c r="F134" s="224">
        <v>60</v>
      </c>
      <c r="G134" s="200"/>
      <c r="H134" s="200">
        <v>3000</v>
      </c>
      <c r="I134" s="200">
        <v>18000</v>
      </c>
      <c r="J134" s="200">
        <v>21000</v>
      </c>
      <c r="K134" s="200" t="s">
        <v>116</v>
      </c>
    </row>
    <row r="135" spans="1:11">
      <c r="A135" s="192"/>
      <c r="B135" s="99" t="s">
        <v>296</v>
      </c>
      <c r="C135" s="90" t="s">
        <v>308</v>
      </c>
      <c r="D135" s="203"/>
      <c r="E135" s="92" t="s">
        <v>42</v>
      </c>
      <c r="F135" s="225"/>
      <c r="G135" s="203"/>
      <c r="H135" s="203"/>
      <c r="I135" s="203"/>
      <c r="J135" s="203"/>
      <c r="K135" s="203"/>
    </row>
    <row r="136" spans="1:11">
      <c r="A136" s="191"/>
      <c r="B136" s="99" t="s">
        <v>296</v>
      </c>
      <c r="C136" s="90" t="s">
        <v>309</v>
      </c>
      <c r="D136" s="204"/>
      <c r="E136" s="92" t="s">
        <v>44</v>
      </c>
      <c r="F136" s="226"/>
      <c r="G136" s="204"/>
      <c r="H136" s="204"/>
      <c r="I136" s="204"/>
      <c r="J136" s="204"/>
      <c r="K136" s="204"/>
    </row>
    <row r="137" spans="1:11">
      <c r="A137" s="190">
        <v>47</v>
      </c>
      <c r="B137" s="99" t="s">
        <v>296</v>
      </c>
      <c r="C137" s="90" t="s">
        <v>310</v>
      </c>
      <c r="D137" s="205">
        <v>5</v>
      </c>
      <c r="E137" s="90" t="s">
        <v>98</v>
      </c>
      <c r="F137" s="227">
        <v>163</v>
      </c>
      <c r="G137" s="244"/>
      <c r="H137" s="244">
        <v>8150</v>
      </c>
      <c r="I137" s="244">
        <v>30000</v>
      </c>
      <c r="J137" s="244">
        <v>38150</v>
      </c>
      <c r="K137" s="254" t="s">
        <v>311</v>
      </c>
    </row>
    <row r="138" spans="1:11">
      <c r="A138" s="192"/>
      <c r="B138" s="99" t="s">
        <v>296</v>
      </c>
      <c r="C138" s="90" t="s">
        <v>312</v>
      </c>
      <c r="D138" s="203"/>
      <c r="E138" s="90" t="s">
        <v>42</v>
      </c>
      <c r="F138" s="225"/>
      <c r="G138" s="201"/>
      <c r="H138" s="201"/>
      <c r="I138" s="201"/>
      <c r="J138" s="201"/>
      <c r="K138" s="255"/>
    </row>
    <row r="139" spans="1:11">
      <c r="A139" s="192"/>
      <c r="B139" s="99" t="s">
        <v>296</v>
      </c>
      <c r="C139" s="90" t="s">
        <v>313</v>
      </c>
      <c r="D139" s="203"/>
      <c r="E139" s="90" t="s">
        <v>44</v>
      </c>
      <c r="F139" s="225"/>
      <c r="G139" s="201"/>
      <c r="H139" s="201"/>
      <c r="I139" s="201"/>
      <c r="J139" s="201"/>
      <c r="K139" s="255"/>
    </row>
    <row r="140" spans="1:11">
      <c r="A140" s="192"/>
      <c r="B140" s="99" t="s">
        <v>296</v>
      </c>
      <c r="C140" s="90" t="s">
        <v>314</v>
      </c>
      <c r="D140" s="203"/>
      <c r="E140" s="90" t="s">
        <v>291</v>
      </c>
      <c r="F140" s="225"/>
      <c r="G140" s="201"/>
      <c r="H140" s="201"/>
      <c r="I140" s="201"/>
      <c r="J140" s="201"/>
      <c r="K140" s="255"/>
    </row>
    <row r="141" spans="1:11">
      <c r="A141" s="192"/>
      <c r="B141" s="99" t="s">
        <v>296</v>
      </c>
      <c r="C141" s="90" t="s">
        <v>315</v>
      </c>
      <c r="D141" s="203"/>
      <c r="E141" s="92" t="s">
        <v>105</v>
      </c>
      <c r="F141" s="225"/>
      <c r="G141" s="201"/>
      <c r="H141" s="201"/>
      <c r="I141" s="201"/>
      <c r="J141" s="201"/>
      <c r="K141" s="255"/>
    </row>
    <row r="142" spans="1:11">
      <c r="A142" s="190">
        <v>48</v>
      </c>
      <c r="B142" s="99" t="s">
        <v>296</v>
      </c>
      <c r="C142" s="88" t="s">
        <v>316</v>
      </c>
      <c r="D142" s="200">
        <v>4</v>
      </c>
      <c r="E142" s="91" t="s">
        <v>98</v>
      </c>
      <c r="F142" s="224">
        <v>86</v>
      </c>
      <c r="G142" s="200"/>
      <c r="H142" s="200">
        <v>4300</v>
      </c>
      <c r="I142" s="200">
        <v>24000</v>
      </c>
      <c r="J142" s="200">
        <v>28300</v>
      </c>
      <c r="K142" s="200" t="s">
        <v>116</v>
      </c>
    </row>
    <row r="143" spans="1:11">
      <c r="A143" s="192"/>
      <c r="B143" s="99" t="s">
        <v>296</v>
      </c>
      <c r="C143" s="90" t="s">
        <v>317</v>
      </c>
      <c r="D143" s="203"/>
      <c r="E143" s="92" t="s">
        <v>42</v>
      </c>
      <c r="F143" s="225"/>
      <c r="G143" s="203"/>
      <c r="H143" s="203"/>
      <c r="I143" s="203"/>
      <c r="J143" s="203"/>
      <c r="K143" s="203"/>
    </row>
    <row r="144" spans="1:11">
      <c r="A144" s="192"/>
      <c r="B144" s="99" t="s">
        <v>296</v>
      </c>
      <c r="C144" s="90" t="s">
        <v>318</v>
      </c>
      <c r="D144" s="203"/>
      <c r="E144" s="92" t="s">
        <v>55</v>
      </c>
      <c r="F144" s="225"/>
      <c r="G144" s="203"/>
      <c r="H144" s="203"/>
      <c r="I144" s="203"/>
      <c r="J144" s="203"/>
      <c r="K144" s="203"/>
    </row>
    <row r="145" spans="1:11">
      <c r="A145" s="191"/>
      <c r="B145" s="99" t="s">
        <v>296</v>
      </c>
      <c r="C145" s="88" t="s">
        <v>319</v>
      </c>
      <c r="D145" s="206"/>
      <c r="E145" s="91" t="s">
        <v>55</v>
      </c>
      <c r="F145" s="228"/>
      <c r="G145" s="206"/>
      <c r="H145" s="206"/>
      <c r="I145" s="206"/>
      <c r="J145" s="206"/>
      <c r="K145" s="206"/>
    </row>
    <row r="146" spans="1:11">
      <c r="A146" s="190">
        <v>49</v>
      </c>
      <c r="B146" s="99" t="s">
        <v>296</v>
      </c>
      <c r="C146" s="88" t="s">
        <v>320</v>
      </c>
      <c r="D146" s="200">
        <v>5</v>
      </c>
      <c r="E146" s="91" t="s">
        <v>98</v>
      </c>
      <c r="F146" s="224">
        <v>60</v>
      </c>
      <c r="G146" s="200"/>
      <c r="H146" s="200">
        <v>3000</v>
      </c>
      <c r="I146" s="200">
        <v>30000</v>
      </c>
      <c r="J146" s="200">
        <v>33000</v>
      </c>
      <c r="K146" s="200" t="s">
        <v>116</v>
      </c>
    </row>
    <row r="147" spans="1:11">
      <c r="A147" s="192"/>
      <c r="B147" s="99" t="s">
        <v>296</v>
      </c>
      <c r="C147" s="90" t="s">
        <v>321</v>
      </c>
      <c r="D147" s="203"/>
      <c r="E147" s="92" t="s">
        <v>42</v>
      </c>
      <c r="F147" s="225"/>
      <c r="G147" s="203"/>
      <c r="H147" s="203"/>
      <c r="I147" s="203"/>
      <c r="J147" s="203"/>
      <c r="K147" s="203"/>
    </row>
    <row r="148" spans="1:11">
      <c r="A148" s="192"/>
      <c r="B148" s="99" t="s">
        <v>296</v>
      </c>
      <c r="C148" s="90" t="s">
        <v>322</v>
      </c>
      <c r="D148" s="203"/>
      <c r="E148" s="92" t="s">
        <v>44</v>
      </c>
      <c r="F148" s="225"/>
      <c r="G148" s="203"/>
      <c r="H148" s="203"/>
      <c r="I148" s="203"/>
      <c r="J148" s="203"/>
      <c r="K148" s="203"/>
    </row>
    <row r="149" spans="1:11">
      <c r="A149" s="192"/>
      <c r="B149" s="99" t="s">
        <v>296</v>
      </c>
      <c r="C149" s="90" t="s">
        <v>323</v>
      </c>
      <c r="D149" s="203"/>
      <c r="E149" s="92" t="s">
        <v>55</v>
      </c>
      <c r="F149" s="225"/>
      <c r="G149" s="203"/>
      <c r="H149" s="203"/>
      <c r="I149" s="203"/>
      <c r="J149" s="203"/>
      <c r="K149" s="203"/>
    </row>
    <row r="150" spans="1:11">
      <c r="A150" s="191"/>
      <c r="B150" s="99" t="s">
        <v>296</v>
      </c>
      <c r="C150" s="90" t="s">
        <v>324</v>
      </c>
      <c r="D150" s="204"/>
      <c r="E150" s="92" t="s">
        <v>90</v>
      </c>
      <c r="F150" s="226"/>
      <c r="G150" s="204"/>
      <c r="H150" s="204"/>
      <c r="I150" s="204"/>
      <c r="J150" s="204"/>
      <c r="K150" s="204"/>
    </row>
    <row r="151" spans="1:11">
      <c r="A151" s="190">
        <v>50</v>
      </c>
      <c r="B151" s="99" t="s">
        <v>296</v>
      </c>
      <c r="C151" s="88" t="s">
        <v>325</v>
      </c>
      <c r="D151" s="200">
        <v>2</v>
      </c>
      <c r="E151" s="91" t="s">
        <v>98</v>
      </c>
      <c r="F151" s="224">
        <v>108</v>
      </c>
      <c r="G151" s="200"/>
      <c r="H151" s="200">
        <v>5400</v>
      </c>
      <c r="I151" s="200">
        <v>12000</v>
      </c>
      <c r="J151" s="200">
        <v>17400</v>
      </c>
      <c r="K151" s="200" t="s">
        <v>116</v>
      </c>
    </row>
    <row r="152" spans="1:11">
      <c r="A152" s="191"/>
      <c r="B152" s="99" t="s">
        <v>296</v>
      </c>
      <c r="C152" s="90" t="s">
        <v>326</v>
      </c>
      <c r="D152" s="204"/>
      <c r="E152" s="92" t="s">
        <v>42</v>
      </c>
      <c r="F152" s="226"/>
      <c r="G152" s="204"/>
      <c r="H152" s="204"/>
      <c r="I152" s="204"/>
      <c r="J152" s="204"/>
      <c r="K152" s="204"/>
    </row>
    <row r="153" spans="1:11">
      <c r="A153" s="190">
        <v>51</v>
      </c>
      <c r="B153" s="99" t="s">
        <v>296</v>
      </c>
      <c r="C153" s="88" t="s">
        <v>327</v>
      </c>
      <c r="D153" s="200">
        <v>3</v>
      </c>
      <c r="E153" s="91" t="s">
        <v>98</v>
      </c>
      <c r="F153" s="224">
        <v>96.8</v>
      </c>
      <c r="G153" s="200"/>
      <c r="H153" s="200">
        <v>4840</v>
      </c>
      <c r="I153" s="200">
        <v>18000</v>
      </c>
      <c r="J153" s="200">
        <v>22840</v>
      </c>
      <c r="K153" s="200" t="s">
        <v>116</v>
      </c>
    </row>
    <row r="154" spans="1:11">
      <c r="A154" s="192"/>
      <c r="B154" s="99" t="s">
        <v>296</v>
      </c>
      <c r="C154" s="90" t="s">
        <v>328</v>
      </c>
      <c r="D154" s="203"/>
      <c r="E154" s="92" t="s">
        <v>42</v>
      </c>
      <c r="F154" s="225"/>
      <c r="G154" s="203"/>
      <c r="H154" s="203"/>
      <c r="I154" s="203"/>
      <c r="J154" s="203"/>
      <c r="K154" s="203"/>
    </row>
    <row r="155" spans="1:11">
      <c r="A155" s="191"/>
      <c r="B155" s="99" t="s">
        <v>296</v>
      </c>
      <c r="C155" s="90" t="s">
        <v>329</v>
      </c>
      <c r="D155" s="204"/>
      <c r="E155" s="92" t="s">
        <v>55</v>
      </c>
      <c r="F155" s="226"/>
      <c r="G155" s="204"/>
      <c r="H155" s="204"/>
      <c r="I155" s="204"/>
      <c r="J155" s="204"/>
      <c r="K155" s="204"/>
    </row>
    <row r="156" spans="1:11">
      <c r="A156" s="190">
        <v>52</v>
      </c>
      <c r="B156" s="99" t="s">
        <v>296</v>
      </c>
      <c r="C156" s="88" t="s">
        <v>330</v>
      </c>
      <c r="D156" s="200">
        <v>4</v>
      </c>
      <c r="E156" s="91" t="s">
        <v>98</v>
      </c>
      <c r="F156" s="224">
        <v>119.6</v>
      </c>
      <c r="G156" s="200"/>
      <c r="H156" s="200">
        <v>5980</v>
      </c>
      <c r="I156" s="200">
        <v>24000</v>
      </c>
      <c r="J156" s="200">
        <v>29980</v>
      </c>
      <c r="K156" s="200" t="s">
        <v>116</v>
      </c>
    </row>
    <row r="157" spans="1:11">
      <c r="A157" s="192"/>
      <c r="B157" s="99" t="s">
        <v>296</v>
      </c>
      <c r="C157" s="90" t="s">
        <v>331</v>
      </c>
      <c r="D157" s="203"/>
      <c r="E157" s="92" t="s">
        <v>42</v>
      </c>
      <c r="F157" s="225"/>
      <c r="G157" s="203"/>
      <c r="H157" s="203"/>
      <c r="I157" s="203"/>
      <c r="J157" s="203"/>
      <c r="K157" s="203"/>
    </row>
    <row r="158" spans="1:11">
      <c r="A158" s="192"/>
      <c r="B158" s="99" t="s">
        <v>296</v>
      </c>
      <c r="C158" s="90" t="s">
        <v>332</v>
      </c>
      <c r="D158" s="203"/>
      <c r="E158" s="92" t="s">
        <v>44</v>
      </c>
      <c r="F158" s="225"/>
      <c r="G158" s="203"/>
      <c r="H158" s="203"/>
      <c r="I158" s="203"/>
      <c r="J158" s="203"/>
      <c r="K158" s="203"/>
    </row>
    <row r="159" spans="1:11">
      <c r="A159" s="191"/>
      <c r="B159" s="99" t="s">
        <v>296</v>
      </c>
      <c r="C159" s="90" t="s">
        <v>333</v>
      </c>
      <c r="D159" s="204"/>
      <c r="E159" s="92" t="s">
        <v>44</v>
      </c>
      <c r="F159" s="226"/>
      <c r="G159" s="204"/>
      <c r="H159" s="204"/>
      <c r="I159" s="204"/>
      <c r="J159" s="204"/>
      <c r="K159" s="204"/>
    </row>
    <row r="160" spans="1:11">
      <c r="A160" s="89">
        <v>53</v>
      </c>
      <c r="B160" s="99" t="s">
        <v>296</v>
      </c>
      <c r="C160" s="88" t="s">
        <v>334</v>
      </c>
      <c r="D160" s="100">
        <v>1</v>
      </c>
      <c r="E160" s="91" t="s">
        <v>98</v>
      </c>
      <c r="F160" s="93">
        <v>170</v>
      </c>
      <c r="G160" s="89"/>
      <c r="H160" s="89">
        <v>8500</v>
      </c>
      <c r="I160" s="89">
        <v>6000</v>
      </c>
      <c r="J160" s="89">
        <v>14500</v>
      </c>
      <c r="K160" s="89" t="s">
        <v>116</v>
      </c>
    </row>
    <row r="161" spans="1:11">
      <c r="A161" s="190">
        <v>54</v>
      </c>
      <c r="B161" s="99" t="s">
        <v>296</v>
      </c>
      <c r="C161" s="88" t="s">
        <v>335</v>
      </c>
      <c r="D161" s="200">
        <v>2</v>
      </c>
      <c r="E161" s="91" t="s">
        <v>98</v>
      </c>
      <c r="F161" s="224">
        <v>218.5</v>
      </c>
      <c r="G161" s="200"/>
      <c r="H161" s="200">
        <v>10925</v>
      </c>
      <c r="I161" s="200">
        <v>12000</v>
      </c>
      <c r="J161" s="200">
        <v>22925</v>
      </c>
      <c r="K161" s="200" t="s">
        <v>116</v>
      </c>
    </row>
    <row r="162" spans="1:11">
      <c r="A162" s="191"/>
      <c r="B162" s="99" t="s">
        <v>296</v>
      </c>
      <c r="C162" s="90" t="s">
        <v>336</v>
      </c>
      <c r="D162" s="204"/>
      <c r="E162" s="92" t="s">
        <v>42</v>
      </c>
      <c r="F162" s="226"/>
      <c r="G162" s="204"/>
      <c r="H162" s="204"/>
      <c r="I162" s="204"/>
      <c r="J162" s="204"/>
      <c r="K162" s="204"/>
    </row>
    <row r="163" spans="1:11">
      <c r="A163" s="190">
        <v>55</v>
      </c>
      <c r="B163" s="88" t="s">
        <v>337</v>
      </c>
      <c r="C163" s="88" t="s">
        <v>338</v>
      </c>
      <c r="D163" s="197">
        <v>2</v>
      </c>
      <c r="E163" s="91" t="s">
        <v>98</v>
      </c>
      <c r="F163" s="221">
        <v>50</v>
      </c>
      <c r="G163" s="197"/>
      <c r="H163" s="197">
        <f>F163*50</f>
        <v>2500</v>
      </c>
      <c r="I163" s="197">
        <v>12000</v>
      </c>
      <c r="J163" s="197">
        <f>I163+H163</f>
        <v>14500</v>
      </c>
      <c r="K163" s="197" t="s">
        <v>116</v>
      </c>
    </row>
    <row r="164" spans="1:11">
      <c r="A164" s="191"/>
      <c r="B164" s="88" t="s">
        <v>337</v>
      </c>
      <c r="C164" s="90" t="s">
        <v>339</v>
      </c>
      <c r="D164" s="199"/>
      <c r="E164" s="92" t="s">
        <v>90</v>
      </c>
      <c r="F164" s="223"/>
      <c r="G164" s="199"/>
      <c r="H164" s="199"/>
      <c r="I164" s="199"/>
      <c r="J164" s="199"/>
      <c r="K164" s="199"/>
    </row>
    <row r="165" spans="1:11">
      <c r="A165" s="190">
        <v>56</v>
      </c>
      <c r="B165" s="88" t="s">
        <v>337</v>
      </c>
      <c r="C165" s="88" t="s">
        <v>340</v>
      </c>
      <c r="D165" s="197">
        <v>4</v>
      </c>
      <c r="E165" s="91" t="s">
        <v>98</v>
      </c>
      <c r="F165" s="221">
        <v>45</v>
      </c>
      <c r="G165" s="197"/>
      <c r="H165" s="197">
        <f>F165*50</f>
        <v>2250</v>
      </c>
      <c r="I165" s="197">
        <v>24000</v>
      </c>
      <c r="J165" s="197">
        <f>I165+H165</f>
        <v>26250</v>
      </c>
      <c r="K165" s="197" t="s">
        <v>116</v>
      </c>
    </row>
    <row r="166" spans="1:11">
      <c r="A166" s="192"/>
      <c r="B166" s="88" t="s">
        <v>337</v>
      </c>
      <c r="C166" s="90" t="s">
        <v>341</v>
      </c>
      <c r="D166" s="198"/>
      <c r="E166" s="92" t="s">
        <v>42</v>
      </c>
      <c r="F166" s="222"/>
      <c r="G166" s="198"/>
      <c r="H166" s="198"/>
      <c r="I166" s="198"/>
      <c r="J166" s="198"/>
      <c r="K166" s="198"/>
    </row>
    <row r="167" spans="1:11">
      <c r="A167" s="192"/>
      <c r="B167" s="88" t="s">
        <v>337</v>
      </c>
      <c r="C167" s="90" t="s">
        <v>342</v>
      </c>
      <c r="D167" s="198"/>
      <c r="E167" s="92" t="s">
        <v>44</v>
      </c>
      <c r="F167" s="222"/>
      <c r="G167" s="198"/>
      <c r="H167" s="198"/>
      <c r="I167" s="198"/>
      <c r="J167" s="198"/>
      <c r="K167" s="198"/>
    </row>
    <row r="168" spans="1:11">
      <c r="A168" s="191"/>
      <c r="B168" s="88" t="s">
        <v>337</v>
      </c>
      <c r="C168" s="90" t="s">
        <v>343</v>
      </c>
      <c r="D168" s="199"/>
      <c r="E168" s="92" t="s">
        <v>55</v>
      </c>
      <c r="F168" s="223"/>
      <c r="G168" s="199"/>
      <c r="H168" s="199"/>
      <c r="I168" s="199"/>
      <c r="J168" s="199"/>
      <c r="K168" s="199"/>
    </row>
    <row r="169" spans="1:11">
      <c r="A169" s="190">
        <v>57</v>
      </c>
      <c r="B169" s="88" t="s">
        <v>344</v>
      </c>
      <c r="C169" s="90" t="s">
        <v>345</v>
      </c>
      <c r="D169" s="205">
        <v>5</v>
      </c>
      <c r="E169" s="90" t="s">
        <v>98</v>
      </c>
      <c r="F169" s="227">
        <v>80</v>
      </c>
      <c r="G169" s="244"/>
      <c r="H169" s="244">
        <v>4000</v>
      </c>
      <c r="I169" s="244">
        <v>30000</v>
      </c>
      <c r="J169" s="244">
        <v>34000</v>
      </c>
      <c r="K169" s="244" t="s">
        <v>116</v>
      </c>
    </row>
    <row r="170" spans="1:11">
      <c r="A170" s="192"/>
      <c r="B170" s="88" t="s">
        <v>344</v>
      </c>
      <c r="C170" s="90" t="s">
        <v>346</v>
      </c>
      <c r="D170" s="201"/>
      <c r="E170" s="90" t="s">
        <v>42</v>
      </c>
      <c r="F170" s="225"/>
      <c r="G170" s="201"/>
      <c r="H170" s="201"/>
      <c r="I170" s="201"/>
      <c r="J170" s="201"/>
      <c r="K170" s="201"/>
    </row>
    <row r="171" spans="1:11">
      <c r="A171" s="192"/>
      <c r="B171" s="88" t="s">
        <v>344</v>
      </c>
      <c r="C171" s="90" t="s">
        <v>347</v>
      </c>
      <c r="D171" s="201"/>
      <c r="E171" s="90" t="s">
        <v>44</v>
      </c>
      <c r="F171" s="225"/>
      <c r="G171" s="201"/>
      <c r="H171" s="201"/>
      <c r="I171" s="201"/>
      <c r="J171" s="201"/>
      <c r="K171" s="201"/>
    </row>
    <row r="172" spans="1:11">
      <c r="A172" s="192"/>
      <c r="B172" s="88" t="s">
        <v>344</v>
      </c>
      <c r="C172" s="90" t="s">
        <v>348</v>
      </c>
      <c r="D172" s="201"/>
      <c r="E172" s="90" t="s">
        <v>44</v>
      </c>
      <c r="F172" s="225"/>
      <c r="G172" s="201"/>
      <c r="H172" s="201"/>
      <c r="I172" s="201"/>
      <c r="J172" s="201"/>
      <c r="K172" s="201"/>
    </row>
    <row r="173" spans="1:11">
      <c r="A173" s="191"/>
      <c r="B173" s="88" t="s">
        <v>344</v>
      </c>
      <c r="C173" s="90" t="s">
        <v>349</v>
      </c>
      <c r="D173" s="202"/>
      <c r="E173" s="90" t="s">
        <v>55</v>
      </c>
      <c r="F173" s="226"/>
      <c r="G173" s="202"/>
      <c r="H173" s="202"/>
      <c r="I173" s="202"/>
      <c r="J173" s="202"/>
      <c r="K173" s="202"/>
    </row>
    <row r="174" spans="1:11">
      <c r="A174" s="190">
        <v>58</v>
      </c>
      <c r="B174" s="88" t="s">
        <v>344</v>
      </c>
      <c r="C174" s="88" t="s">
        <v>350</v>
      </c>
      <c r="D174" s="197">
        <v>6</v>
      </c>
      <c r="E174" s="91" t="s">
        <v>98</v>
      </c>
      <c r="F174" s="221">
        <v>83</v>
      </c>
      <c r="G174" s="197"/>
      <c r="H174" s="197">
        <v>4150</v>
      </c>
      <c r="I174" s="197">
        <v>36000</v>
      </c>
      <c r="J174" s="197">
        <v>40150</v>
      </c>
      <c r="K174" s="197" t="s">
        <v>116</v>
      </c>
    </row>
    <row r="175" spans="1:11">
      <c r="A175" s="192"/>
      <c r="B175" s="88" t="s">
        <v>344</v>
      </c>
      <c r="C175" s="90" t="s">
        <v>351</v>
      </c>
      <c r="D175" s="198"/>
      <c r="E175" s="92" t="s">
        <v>42</v>
      </c>
      <c r="F175" s="222"/>
      <c r="G175" s="198"/>
      <c r="H175" s="198"/>
      <c r="I175" s="198"/>
      <c r="J175" s="198"/>
      <c r="K175" s="198"/>
    </row>
    <row r="176" spans="1:11">
      <c r="A176" s="192"/>
      <c r="B176" s="88" t="s">
        <v>344</v>
      </c>
      <c r="C176" s="90" t="s">
        <v>352</v>
      </c>
      <c r="D176" s="198"/>
      <c r="E176" s="92" t="s">
        <v>44</v>
      </c>
      <c r="F176" s="222"/>
      <c r="G176" s="198"/>
      <c r="H176" s="198"/>
      <c r="I176" s="198"/>
      <c r="J176" s="198"/>
      <c r="K176" s="198"/>
    </row>
    <row r="177" spans="1:11">
      <c r="A177" s="192"/>
      <c r="B177" s="88" t="s">
        <v>344</v>
      </c>
      <c r="C177" s="90" t="s">
        <v>353</v>
      </c>
      <c r="D177" s="198"/>
      <c r="E177" s="92" t="s">
        <v>82</v>
      </c>
      <c r="F177" s="222"/>
      <c r="G177" s="198"/>
      <c r="H177" s="198"/>
      <c r="I177" s="198"/>
      <c r="J177" s="198"/>
      <c r="K177" s="198"/>
    </row>
    <row r="178" spans="1:11">
      <c r="A178" s="192"/>
      <c r="B178" s="88" t="s">
        <v>344</v>
      </c>
      <c r="C178" s="90" t="s">
        <v>354</v>
      </c>
      <c r="D178" s="198"/>
      <c r="E178" s="92" t="s">
        <v>136</v>
      </c>
      <c r="F178" s="222"/>
      <c r="G178" s="198"/>
      <c r="H178" s="198"/>
      <c r="I178" s="198"/>
      <c r="J178" s="198"/>
      <c r="K178" s="198"/>
    </row>
    <row r="179" spans="1:11">
      <c r="A179" s="191"/>
      <c r="B179" s="88" t="s">
        <v>344</v>
      </c>
      <c r="C179" s="90" t="s">
        <v>355</v>
      </c>
      <c r="D179" s="199"/>
      <c r="E179" s="92" t="s">
        <v>136</v>
      </c>
      <c r="F179" s="223"/>
      <c r="G179" s="199"/>
      <c r="H179" s="199"/>
      <c r="I179" s="199"/>
      <c r="J179" s="199"/>
      <c r="K179" s="199"/>
    </row>
    <row r="180" spans="1:11">
      <c r="A180" s="190">
        <v>59</v>
      </c>
      <c r="B180" s="88" t="s">
        <v>344</v>
      </c>
      <c r="C180" s="88" t="s">
        <v>356</v>
      </c>
      <c r="D180" s="197">
        <v>5</v>
      </c>
      <c r="E180" s="91" t="s">
        <v>98</v>
      </c>
      <c r="F180" s="221">
        <v>88.35</v>
      </c>
      <c r="G180" s="197"/>
      <c r="H180" s="197">
        <v>4417.5</v>
      </c>
      <c r="I180" s="197">
        <v>30000</v>
      </c>
      <c r="J180" s="197">
        <v>34417.5</v>
      </c>
      <c r="K180" s="197" t="s">
        <v>116</v>
      </c>
    </row>
    <row r="181" spans="1:11">
      <c r="A181" s="192"/>
      <c r="B181" s="88" t="s">
        <v>344</v>
      </c>
      <c r="C181" s="90" t="s">
        <v>357</v>
      </c>
      <c r="D181" s="198"/>
      <c r="E181" s="92" t="s">
        <v>42</v>
      </c>
      <c r="F181" s="222"/>
      <c r="G181" s="198"/>
      <c r="H181" s="198"/>
      <c r="I181" s="198"/>
      <c r="J181" s="198"/>
      <c r="K181" s="198"/>
    </row>
    <row r="182" spans="1:11">
      <c r="A182" s="192"/>
      <c r="B182" s="88" t="s">
        <v>344</v>
      </c>
      <c r="C182" s="90" t="s">
        <v>358</v>
      </c>
      <c r="D182" s="198"/>
      <c r="E182" s="92" t="s">
        <v>44</v>
      </c>
      <c r="F182" s="222"/>
      <c r="G182" s="198"/>
      <c r="H182" s="198"/>
      <c r="I182" s="198"/>
      <c r="J182" s="198"/>
      <c r="K182" s="198"/>
    </row>
    <row r="183" spans="1:11">
      <c r="A183" s="192"/>
      <c r="B183" s="88" t="s">
        <v>344</v>
      </c>
      <c r="C183" s="90" t="s">
        <v>359</v>
      </c>
      <c r="D183" s="198"/>
      <c r="E183" s="92" t="s">
        <v>55</v>
      </c>
      <c r="F183" s="222"/>
      <c r="G183" s="198"/>
      <c r="H183" s="198"/>
      <c r="I183" s="198"/>
      <c r="J183" s="198"/>
      <c r="K183" s="198"/>
    </row>
    <row r="184" spans="1:11">
      <c r="A184" s="191"/>
      <c r="B184" s="88" t="s">
        <v>344</v>
      </c>
      <c r="C184" s="90" t="s">
        <v>360</v>
      </c>
      <c r="D184" s="199"/>
      <c r="E184" s="92" t="s">
        <v>90</v>
      </c>
      <c r="F184" s="223"/>
      <c r="G184" s="199"/>
      <c r="H184" s="199"/>
      <c r="I184" s="199"/>
      <c r="J184" s="199"/>
      <c r="K184" s="199"/>
    </row>
    <row r="185" spans="1:11">
      <c r="A185" s="190">
        <v>60</v>
      </c>
      <c r="B185" s="89" t="s">
        <v>361</v>
      </c>
      <c r="C185" s="88" t="s">
        <v>362</v>
      </c>
      <c r="D185" s="197">
        <v>6</v>
      </c>
      <c r="E185" s="91" t="s">
        <v>98</v>
      </c>
      <c r="F185" s="221">
        <v>64.239999999999995</v>
      </c>
      <c r="G185" s="197"/>
      <c r="H185" s="197">
        <v>3212</v>
      </c>
      <c r="I185" s="197">
        <v>36000</v>
      </c>
      <c r="J185" s="197">
        <v>39212</v>
      </c>
      <c r="K185" s="197" t="s">
        <v>116</v>
      </c>
    </row>
    <row r="186" spans="1:11">
      <c r="A186" s="192"/>
      <c r="B186" s="89" t="s">
        <v>361</v>
      </c>
      <c r="C186" s="90" t="s">
        <v>363</v>
      </c>
      <c r="D186" s="198"/>
      <c r="E186" s="92" t="s">
        <v>42</v>
      </c>
      <c r="F186" s="222"/>
      <c r="G186" s="198"/>
      <c r="H186" s="198"/>
      <c r="I186" s="198"/>
      <c r="J186" s="198"/>
      <c r="K186" s="198"/>
    </row>
    <row r="187" spans="1:11">
      <c r="A187" s="192"/>
      <c r="B187" s="89" t="s">
        <v>361</v>
      </c>
      <c r="C187" s="90" t="s">
        <v>364</v>
      </c>
      <c r="D187" s="198"/>
      <c r="E187" s="92" t="s">
        <v>44</v>
      </c>
      <c r="F187" s="222"/>
      <c r="G187" s="198"/>
      <c r="H187" s="198"/>
      <c r="I187" s="198"/>
      <c r="J187" s="198"/>
      <c r="K187" s="198"/>
    </row>
    <row r="188" spans="1:11">
      <c r="A188" s="192"/>
      <c r="B188" s="89" t="s">
        <v>361</v>
      </c>
      <c r="C188" s="90" t="s">
        <v>365</v>
      </c>
      <c r="D188" s="198"/>
      <c r="E188" s="92" t="s">
        <v>82</v>
      </c>
      <c r="F188" s="222"/>
      <c r="G188" s="198"/>
      <c r="H188" s="198"/>
      <c r="I188" s="198"/>
      <c r="J188" s="198"/>
      <c r="K188" s="198"/>
    </row>
    <row r="189" spans="1:11">
      <c r="A189" s="192"/>
      <c r="B189" s="89" t="s">
        <v>361</v>
      </c>
      <c r="C189" s="90" t="s">
        <v>366</v>
      </c>
      <c r="D189" s="198"/>
      <c r="E189" s="92" t="s">
        <v>46</v>
      </c>
      <c r="F189" s="222"/>
      <c r="G189" s="198"/>
      <c r="H189" s="198"/>
      <c r="I189" s="198"/>
      <c r="J189" s="198"/>
      <c r="K189" s="198"/>
    </row>
    <row r="190" spans="1:11">
      <c r="A190" s="191"/>
      <c r="B190" s="89" t="s">
        <v>361</v>
      </c>
      <c r="C190" s="90" t="s">
        <v>367</v>
      </c>
      <c r="D190" s="199"/>
      <c r="E190" s="92" t="s">
        <v>136</v>
      </c>
      <c r="F190" s="223"/>
      <c r="G190" s="199"/>
      <c r="H190" s="199"/>
      <c r="I190" s="199"/>
      <c r="J190" s="199"/>
      <c r="K190" s="199"/>
    </row>
    <row r="191" spans="1:11">
      <c r="A191" s="190">
        <v>61</v>
      </c>
      <c r="B191" s="89" t="s">
        <v>361</v>
      </c>
      <c r="C191" s="88" t="s">
        <v>368</v>
      </c>
      <c r="D191" s="197">
        <v>2</v>
      </c>
      <c r="E191" s="91" t="s">
        <v>98</v>
      </c>
      <c r="F191" s="221">
        <v>111.94</v>
      </c>
      <c r="G191" s="197"/>
      <c r="H191" s="197">
        <v>5597</v>
      </c>
      <c r="I191" s="197">
        <v>12000</v>
      </c>
      <c r="J191" s="197">
        <v>17597</v>
      </c>
      <c r="K191" s="197" t="s">
        <v>116</v>
      </c>
    </row>
    <row r="192" spans="1:11">
      <c r="A192" s="191"/>
      <c r="B192" s="89" t="s">
        <v>361</v>
      </c>
      <c r="C192" s="90" t="s">
        <v>369</v>
      </c>
      <c r="D192" s="199"/>
      <c r="E192" s="92" t="s">
        <v>42</v>
      </c>
      <c r="F192" s="223"/>
      <c r="G192" s="199"/>
      <c r="H192" s="199"/>
      <c r="I192" s="199"/>
      <c r="J192" s="199"/>
      <c r="K192" s="199"/>
    </row>
    <row r="193" spans="1:11">
      <c r="A193" s="190">
        <v>62</v>
      </c>
      <c r="B193" s="89" t="s">
        <v>361</v>
      </c>
      <c r="C193" s="88" t="s">
        <v>370</v>
      </c>
      <c r="D193" s="197">
        <v>3</v>
      </c>
      <c r="E193" s="91" t="s">
        <v>98</v>
      </c>
      <c r="F193" s="221">
        <v>94.68</v>
      </c>
      <c r="G193" s="197"/>
      <c r="H193" s="197">
        <v>4734</v>
      </c>
      <c r="I193" s="197">
        <v>18000</v>
      </c>
      <c r="J193" s="197">
        <v>22734</v>
      </c>
      <c r="K193" s="197" t="s">
        <v>116</v>
      </c>
    </row>
    <row r="194" spans="1:11">
      <c r="A194" s="192"/>
      <c r="B194" s="89" t="s">
        <v>361</v>
      </c>
      <c r="C194" s="90" t="s">
        <v>371</v>
      </c>
      <c r="D194" s="198"/>
      <c r="E194" s="92" t="s">
        <v>46</v>
      </c>
      <c r="F194" s="222"/>
      <c r="G194" s="198"/>
      <c r="H194" s="198"/>
      <c r="I194" s="198"/>
      <c r="J194" s="198"/>
      <c r="K194" s="198"/>
    </row>
    <row r="195" spans="1:11">
      <c r="A195" s="191"/>
      <c r="B195" s="89" t="s">
        <v>361</v>
      </c>
      <c r="C195" s="90" t="s">
        <v>372</v>
      </c>
      <c r="D195" s="199"/>
      <c r="E195" s="92" t="s">
        <v>46</v>
      </c>
      <c r="F195" s="223"/>
      <c r="G195" s="199"/>
      <c r="H195" s="199"/>
      <c r="I195" s="199"/>
      <c r="J195" s="199"/>
      <c r="K195" s="199"/>
    </row>
    <row r="196" spans="1:11">
      <c r="A196" s="190">
        <v>63</v>
      </c>
      <c r="B196" s="89" t="s">
        <v>361</v>
      </c>
      <c r="C196" s="88" t="s">
        <v>373</v>
      </c>
      <c r="D196" s="197">
        <v>2</v>
      </c>
      <c r="E196" s="91" t="s">
        <v>98</v>
      </c>
      <c r="F196" s="221">
        <v>52.91</v>
      </c>
      <c r="G196" s="197"/>
      <c r="H196" s="197">
        <v>2645.5</v>
      </c>
      <c r="I196" s="197">
        <v>12000</v>
      </c>
      <c r="J196" s="197">
        <v>14645.5</v>
      </c>
      <c r="K196" s="197" t="s">
        <v>116</v>
      </c>
    </row>
    <row r="197" spans="1:11">
      <c r="A197" s="191"/>
      <c r="B197" s="89" t="s">
        <v>361</v>
      </c>
      <c r="C197" s="90" t="s">
        <v>374</v>
      </c>
      <c r="D197" s="199"/>
      <c r="E197" s="92" t="s">
        <v>42</v>
      </c>
      <c r="F197" s="223"/>
      <c r="G197" s="199"/>
      <c r="H197" s="199"/>
      <c r="I197" s="199"/>
      <c r="J197" s="199"/>
      <c r="K197" s="199"/>
    </row>
    <row r="198" spans="1:11">
      <c r="A198" s="89">
        <v>64</v>
      </c>
      <c r="B198" s="89" t="s">
        <v>361</v>
      </c>
      <c r="C198" s="88" t="s">
        <v>375</v>
      </c>
      <c r="D198" s="89">
        <v>1</v>
      </c>
      <c r="E198" s="89" t="s">
        <v>98</v>
      </c>
      <c r="F198" s="102">
        <v>79.36</v>
      </c>
      <c r="G198" s="89"/>
      <c r="H198" s="89">
        <v>3968</v>
      </c>
      <c r="I198" s="89">
        <v>6000</v>
      </c>
      <c r="J198" s="89">
        <v>9968</v>
      </c>
      <c r="K198" s="89" t="s">
        <v>116</v>
      </c>
    </row>
    <row r="199" spans="1:11">
      <c r="A199" s="190">
        <v>65</v>
      </c>
      <c r="B199" s="89" t="s">
        <v>361</v>
      </c>
      <c r="C199" s="88" t="s">
        <v>376</v>
      </c>
      <c r="D199" s="197">
        <v>7</v>
      </c>
      <c r="E199" s="91" t="s">
        <v>98</v>
      </c>
      <c r="F199" s="221">
        <v>77.67</v>
      </c>
      <c r="G199" s="197"/>
      <c r="H199" s="197">
        <v>3883.5</v>
      </c>
      <c r="I199" s="197">
        <v>42000</v>
      </c>
      <c r="J199" s="197">
        <v>45883.5</v>
      </c>
      <c r="K199" s="197" t="s">
        <v>116</v>
      </c>
    </row>
    <row r="200" spans="1:11">
      <c r="A200" s="192"/>
      <c r="B200" s="89" t="s">
        <v>361</v>
      </c>
      <c r="C200" s="90" t="s">
        <v>377</v>
      </c>
      <c r="D200" s="198"/>
      <c r="E200" s="92" t="s">
        <v>42</v>
      </c>
      <c r="F200" s="222"/>
      <c r="G200" s="198"/>
      <c r="H200" s="198"/>
      <c r="I200" s="198"/>
      <c r="J200" s="198"/>
      <c r="K200" s="198"/>
    </row>
    <row r="201" spans="1:11">
      <c r="A201" s="192"/>
      <c r="B201" s="89" t="s">
        <v>361</v>
      </c>
      <c r="C201" s="90" t="s">
        <v>378</v>
      </c>
      <c r="D201" s="198"/>
      <c r="E201" s="92" t="s">
        <v>44</v>
      </c>
      <c r="F201" s="222"/>
      <c r="G201" s="198"/>
      <c r="H201" s="198"/>
      <c r="I201" s="198"/>
      <c r="J201" s="198"/>
      <c r="K201" s="198"/>
    </row>
    <row r="202" spans="1:11">
      <c r="A202" s="192"/>
      <c r="B202" s="89" t="s">
        <v>361</v>
      </c>
      <c r="C202" s="90" t="s">
        <v>379</v>
      </c>
      <c r="D202" s="198"/>
      <c r="E202" s="92" t="s">
        <v>55</v>
      </c>
      <c r="F202" s="222"/>
      <c r="G202" s="198"/>
      <c r="H202" s="198"/>
      <c r="I202" s="198"/>
      <c r="J202" s="198"/>
      <c r="K202" s="198"/>
    </row>
    <row r="203" spans="1:11">
      <c r="A203" s="192"/>
      <c r="B203" s="89" t="s">
        <v>361</v>
      </c>
      <c r="C203" s="90" t="s">
        <v>380</v>
      </c>
      <c r="D203" s="198"/>
      <c r="E203" s="92" t="s">
        <v>55</v>
      </c>
      <c r="F203" s="222"/>
      <c r="G203" s="198"/>
      <c r="H203" s="198"/>
      <c r="I203" s="198"/>
      <c r="J203" s="198"/>
      <c r="K203" s="198"/>
    </row>
    <row r="204" spans="1:11">
      <c r="A204" s="192"/>
      <c r="B204" s="89" t="s">
        <v>361</v>
      </c>
      <c r="C204" s="90" t="s">
        <v>381</v>
      </c>
      <c r="D204" s="198"/>
      <c r="E204" s="92" t="s">
        <v>105</v>
      </c>
      <c r="F204" s="222"/>
      <c r="G204" s="198"/>
      <c r="H204" s="198"/>
      <c r="I204" s="198"/>
      <c r="J204" s="198"/>
      <c r="K204" s="198"/>
    </row>
    <row r="205" spans="1:11">
      <c r="A205" s="191"/>
      <c r="B205" s="89" t="s">
        <v>361</v>
      </c>
      <c r="C205" s="90" t="s">
        <v>382</v>
      </c>
      <c r="D205" s="199"/>
      <c r="E205" s="92" t="s">
        <v>90</v>
      </c>
      <c r="F205" s="223"/>
      <c r="G205" s="199"/>
      <c r="H205" s="199"/>
      <c r="I205" s="199"/>
      <c r="J205" s="199"/>
      <c r="K205" s="199"/>
    </row>
    <row r="206" spans="1:11">
      <c r="A206" s="190">
        <v>66</v>
      </c>
      <c r="B206" s="89" t="s">
        <v>361</v>
      </c>
      <c r="C206" s="88" t="s">
        <v>383</v>
      </c>
      <c r="D206" s="197">
        <v>3</v>
      </c>
      <c r="E206" s="91" t="s">
        <v>98</v>
      </c>
      <c r="F206" s="221">
        <v>161.69</v>
      </c>
      <c r="G206" s="197"/>
      <c r="H206" s="197">
        <v>8084.5</v>
      </c>
      <c r="I206" s="197">
        <v>18000</v>
      </c>
      <c r="J206" s="197">
        <v>26084.5</v>
      </c>
      <c r="K206" s="197" t="s">
        <v>116</v>
      </c>
    </row>
    <row r="207" spans="1:11">
      <c r="A207" s="192"/>
      <c r="B207" s="89" t="s">
        <v>361</v>
      </c>
      <c r="C207" s="90" t="s">
        <v>384</v>
      </c>
      <c r="D207" s="198"/>
      <c r="E207" s="92" t="s">
        <v>44</v>
      </c>
      <c r="F207" s="222"/>
      <c r="G207" s="198"/>
      <c r="H207" s="198"/>
      <c r="I207" s="198"/>
      <c r="J207" s="198"/>
      <c r="K207" s="198"/>
    </row>
    <row r="208" spans="1:11">
      <c r="A208" s="191"/>
      <c r="B208" s="89" t="s">
        <v>361</v>
      </c>
      <c r="C208" s="90" t="s">
        <v>385</v>
      </c>
      <c r="D208" s="199"/>
      <c r="E208" s="92" t="s">
        <v>55</v>
      </c>
      <c r="F208" s="223"/>
      <c r="G208" s="199"/>
      <c r="H208" s="199"/>
      <c r="I208" s="199"/>
      <c r="J208" s="199"/>
      <c r="K208" s="199"/>
    </row>
    <row r="209" spans="1:11">
      <c r="A209" s="190">
        <v>67</v>
      </c>
      <c r="B209" s="99" t="s">
        <v>386</v>
      </c>
      <c r="C209" s="88" t="s">
        <v>387</v>
      </c>
      <c r="D209" s="197">
        <v>3</v>
      </c>
      <c r="E209" s="91" t="s">
        <v>98</v>
      </c>
      <c r="F209" s="221">
        <v>210</v>
      </c>
      <c r="G209" s="197"/>
      <c r="H209" s="197">
        <v>10500</v>
      </c>
      <c r="I209" s="197">
        <v>18000</v>
      </c>
      <c r="J209" s="197">
        <v>28500</v>
      </c>
      <c r="K209" s="197" t="s">
        <v>116</v>
      </c>
    </row>
    <row r="210" spans="1:11">
      <c r="A210" s="192"/>
      <c r="B210" s="99" t="s">
        <v>386</v>
      </c>
      <c r="C210" s="90" t="s">
        <v>388</v>
      </c>
      <c r="D210" s="198"/>
      <c r="E210" s="92" t="s">
        <v>42</v>
      </c>
      <c r="F210" s="222"/>
      <c r="G210" s="198"/>
      <c r="H210" s="198"/>
      <c r="I210" s="198"/>
      <c r="J210" s="198"/>
      <c r="K210" s="198"/>
    </row>
    <row r="211" spans="1:11">
      <c r="A211" s="191"/>
      <c r="B211" s="99" t="s">
        <v>386</v>
      </c>
      <c r="C211" s="90" t="s">
        <v>389</v>
      </c>
      <c r="D211" s="199"/>
      <c r="E211" s="103" t="s">
        <v>44</v>
      </c>
      <c r="F211" s="223"/>
      <c r="G211" s="199"/>
      <c r="H211" s="199"/>
      <c r="I211" s="199"/>
      <c r="J211" s="199"/>
      <c r="K211" s="199"/>
    </row>
    <row r="212" spans="1:11">
      <c r="A212" s="190">
        <v>68</v>
      </c>
      <c r="B212" s="99" t="s">
        <v>386</v>
      </c>
      <c r="C212" s="88" t="s">
        <v>390</v>
      </c>
      <c r="D212" s="207">
        <v>2</v>
      </c>
      <c r="E212" s="89" t="s">
        <v>98</v>
      </c>
      <c r="F212" s="229">
        <v>150</v>
      </c>
      <c r="G212" s="197"/>
      <c r="H212" s="197">
        <v>7500</v>
      </c>
      <c r="I212" s="197">
        <v>12000</v>
      </c>
      <c r="J212" s="197">
        <v>19500</v>
      </c>
      <c r="K212" s="197" t="s">
        <v>116</v>
      </c>
    </row>
    <row r="213" spans="1:11">
      <c r="A213" s="191"/>
      <c r="B213" s="99" t="s">
        <v>386</v>
      </c>
      <c r="C213" s="90" t="s">
        <v>391</v>
      </c>
      <c r="D213" s="208"/>
      <c r="E213" s="89" t="s">
        <v>42</v>
      </c>
      <c r="F213" s="230"/>
      <c r="G213" s="199"/>
      <c r="H213" s="199"/>
      <c r="I213" s="199"/>
      <c r="J213" s="199"/>
      <c r="K213" s="199"/>
    </row>
    <row r="214" spans="1:11">
      <c r="A214" s="190">
        <v>69</v>
      </c>
      <c r="B214" s="99" t="s">
        <v>386</v>
      </c>
      <c r="C214" s="88" t="s">
        <v>392</v>
      </c>
      <c r="D214" s="197">
        <v>3</v>
      </c>
      <c r="E214" s="91" t="s">
        <v>98</v>
      </c>
      <c r="F214" s="221">
        <v>105</v>
      </c>
      <c r="G214" s="197"/>
      <c r="H214" s="197">
        <v>5250</v>
      </c>
      <c r="I214" s="197">
        <v>18000</v>
      </c>
      <c r="J214" s="197">
        <v>23250</v>
      </c>
      <c r="K214" s="197" t="s">
        <v>116</v>
      </c>
    </row>
    <row r="215" spans="1:11">
      <c r="A215" s="192"/>
      <c r="B215" s="99" t="s">
        <v>386</v>
      </c>
      <c r="C215" s="90" t="s">
        <v>393</v>
      </c>
      <c r="D215" s="198"/>
      <c r="E215" s="92" t="s">
        <v>42</v>
      </c>
      <c r="F215" s="222"/>
      <c r="G215" s="198"/>
      <c r="H215" s="198"/>
      <c r="I215" s="198"/>
      <c r="J215" s="198"/>
      <c r="K215" s="198"/>
    </row>
    <row r="216" spans="1:11">
      <c r="A216" s="191"/>
      <c r="B216" s="99" t="s">
        <v>386</v>
      </c>
      <c r="C216" s="90" t="s">
        <v>394</v>
      </c>
      <c r="D216" s="199"/>
      <c r="E216" s="92" t="s">
        <v>44</v>
      </c>
      <c r="F216" s="223"/>
      <c r="G216" s="199"/>
      <c r="H216" s="199"/>
      <c r="I216" s="199"/>
      <c r="J216" s="199"/>
      <c r="K216" s="199"/>
    </row>
    <row r="217" spans="1:11">
      <c r="A217" s="190">
        <v>70</v>
      </c>
      <c r="B217" s="99" t="s">
        <v>386</v>
      </c>
      <c r="C217" s="88" t="s">
        <v>395</v>
      </c>
      <c r="D217" s="197">
        <v>4</v>
      </c>
      <c r="E217" s="91" t="s">
        <v>98</v>
      </c>
      <c r="F217" s="221">
        <v>135</v>
      </c>
      <c r="G217" s="197"/>
      <c r="H217" s="197">
        <v>6750</v>
      </c>
      <c r="I217" s="197">
        <v>24000</v>
      </c>
      <c r="J217" s="197">
        <v>30750</v>
      </c>
      <c r="K217" s="197" t="s">
        <v>116</v>
      </c>
    </row>
    <row r="218" spans="1:11">
      <c r="A218" s="192"/>
      <c r="B218" s="99" t="s">
        <v>386</v>
      </c>
      <c r="C218" s="90" t="s">
        <v>396</v>
      </c>
      <c r="D218" s="198"/>
      <c r="E218" s="92" t="s">
        <v>44</v>
      </c>
      <c r="F218" s="222"/>
      <c r="G218" s="198"/>
      <c r="H218" s="198"/>
      <c r="I218" s="198"/>
      <c r="J218" s="198"/>
      <c r="K218" s="198"/>
    </row>
    <row r="219" spans="1:11">
      <c r="A219" s="192"/>
      <c r="B219" s="99" t="s">
        <v>386</v>
      </c>
      <c r="C219" s="90" t="s">
        <v>397</v>
      </c>
      <c r="D219" s="198"/>
      <c r="E219" s="92" t="s">
        <v>105</v>
      </c>
      <c r="F219" s="222"/>
      <c r="G219" s="198"/>
      <c r="H219" s="198"/>
      <c r="I219" s="198"/>
      <c r="J219" s="198"/>
      <c r="K219" s="198"/>
    </row>
    <row r="220" spans="1:11">
      <c r="A220" s="191"/>
      <c r="B220" s="99" t="s">
        <v>386</v>
      </c>
      <c r="C220" s="90" t="s">
        <v>398</v>
      </c>
      <c r="D220" s="199"/>
      <c r="E220" s="92" t="s">
        <v>90</v>
      </c>
      <c r="F220" s="223"/>
      <c r="G220" s="199"/>
      <c r="H220" s="199"/>
      <c r="I220" s="199"/>
      <c r="J220" s="199"/>
      <c r="K220" s="199"/>
    </row>
    <row r="221" spans="1:11">
      <c r="A221" s="193">
        <v>71</v>
      </c>
      <c r="B221" s="104" t="s">
        <v>386</v>
      </c>
      <c r="C221" s="105" t="s">
        <v>399</v>
      </c>
      <c r="D221" s="209">
        <v>6</v>
      </c>
      <c r="E221" s="106" t="s">
        <v>98</v>
      </c>
      <c r="F221" s="231">
        <v>115.47</v>
      </c>
      <c r="G221" s="245"/>
      <c r="H221" s="248">
        <v>5773.5</v>
      </c>
      <c r="I221" s="251">
        <v>36000</v>
      </c>
      <c r="J221" s="251">
        <v>41773.5</v>
      </c>
      <c r="K221" s="251" t="s">
        <v>116</v>
      </c>
    </row>
    <row r="222" spans="1:11">
      <c r="A222" s="194"/>
      <c r="B222" s="104" t="s">
        <v>386</v>
      </c>
      <c r="C222" s="107" t="s">
        <v>400</v>
      </c>
      <c r="D222" s="210"/>
      <c r="E222" s="108" t="s">
        <v>42</v>
      </c>
      <c r="F222" s="232"/>
      <c r="G222" s="246"/>
      <c r="H222" s="249"/>
      <c r="I222" s="252"/>
      <c r="J222" s="252"/>
      <c r="K222" s="252"/>
    </row>
    <row r="223" spans="1:11">
      <c r="A223" s="194"/>
      <c r="B223" s="104" t="s">
        <v>386</v>
      </c>
      <c r="C223" s="107" t="s">
        <v>401</v>
      </c>
      <c r="D223" s="210"/>
      <c r="E223" s="108" t="s">
        <v>55</v>
      </c>
      <c r="F223" s="232"/>
      <c r="G223" s="246"/>
      <c r="H223" s="249"/>
      <c r="I223" s="252"/>
      <c r="J223" s="252"/>
      <c r="K223" s="252"/>
    </row>
    <row r="224" spans="1:11">
      <c r="A224" s="194"/>
      <c r="B224" s="104" t="s">
        <v>386</v>
      </c>
      <c r="C224" s="107" t="s">
        <v>402</v>
      </c>
      <c r="D224" s="210"/>
      <c r="E224" s="108" t="s">
        <v>55</v>
      </c>
      <c r="F224" s="232"/>
      <c r="G224" s="246"/>
      <c r="H224" s="249"/>
      <c r="I224" s="252"/>
      <c r="J224" s="252"/>
      <c r="K224" s="252"/>
    </row>
    <row r="225" spans="1:11">
      <c r="A225" s="194"/>
      <c r="B225" s="104" t="s">
        <v>386</v>
      </c>
      <c r="C225" s="107" t="s">
        <v>403</v>
      </c>
      <c r="D225" s="210"/>
      <c r="E225" s="109" t="s">
        <v>105</v>
      </c>
      <c r="F225" s="232"/>
      <c r="G225" s="246"/>
      <c r="H225" s="249"/>
      <c r="I225" s="252"/>
      <c r="J225" s="252"/>
      <c r="K225" s="252"/>
    </row>
    <row r="226" spans="1:11">
      <c r="A226" s="195"/>
      <c r="B226" s="104" t="s">
        <v>386</v>
      </c>
      <c r="C226" s="107" t="s">
        <v>404</v>
      </c>
      <c r="D226" s="211"/>
      <c r="E226" s="109" t="s">
        <v>90</v>
      </c>
      <c r="F226" s="233"/>
      <c r="G226" s="247"/>
      <c r="H226" s="250"/>
      <c r="I226" s="253"/>
      <c r="J226" s="253"/>
      <c r="K226" s="253"/>
    </row>
    <row r="227" spans="1:11">
      <c r="A227" s="89">
        <v>72</v>
      </c>
      <c r="B227" s="99" t="s">
        <v>386</v>
      </c>
      <c r="C227" s="88" t="s">
        <v>405</v>
      </c>
      <c r="D227" s="89">
        <v>1</v>
      </c>
      <c r="E227" s="89" t="s">
        <v>98</v>
      </c>
      <c r="F227" s="93">
        <v>94.05</v>
      </c>
      <c r="G227" s="89"/>
      <c r="H227" s="89">
        <v>4702.5</v>
      </c>
      <c r="I227" s="89">
        <v>6000</v>
      </c>
      <c r="J227" s="89">
        <v>10702.5</v>
      </c>
      <c r="K227" s="89" t="s">
        <v>116</v>
      </c>
    </row>
    <row r="228" spans="1:11">
      <c r="A228" s="190">
        <v>73</v>
      </c>
      <c r="B228" s="88" t="s">
        <v>406</v>
      </c>
      <c r="C228" s="99" t="s">
        <v>407</v>
      </c>
      <c r="D228" s="212">
        <v>3</v>
      </c>
      <c r="E228" s="110" t="s">
        <v>98</v>
      </c>
      <c r="F228" s="234">
        <v>60</v>
      </c>
      <c r="G228" s="212"/>
      <c r="H228" s="212">
        <v>3000</v>
      </c>
      <c r="I228" s="212">
        <v>18000</v>
      </c>
      <c r="J228" s="212">
        <v>21000</v>
      </c>
      <c r="K228" s="212" t="s">
        <v>116</v>
      </c>
    </row>
    <row r="229" spans="1:11">
      <c r="A229" s="192"/>
      <c r="B229" s="88" t="s">
        <v>406</v>
      </c>
      <c r="C229" s="90" t="s">
        <v>408</v>
      </c>
      <c r="D229" s="213"/>
      <c r="E229" s="92" t="s">
        <v>42</v>
      </c>
      <c r="F229" s="235"/>
      <c r="G229" s="213"/>
      <c r="H229" s="213"/>
      <c r="I229" s="213"/>
      <c r="J229" s="213"/>
      <c r="K229" s="213"/>
    </row>
    <row r="230" spans="1:11">
      <c r="A230" s="191"/>
      <c r="B230" s="88" t="s">
        <v>406</v>
      </c>
      <c r="C230" s="90" t="s">
        <v>409</v>
      </c>
      <c r="D230" s="214"/>
      <c r="E230" s="92" t="s">
        <v>44</v>
      </c>
      <c r="F230" s="236"/>
      <c r="G230" s="214"/>
      <c r="H230" s="214"/>
      <c r="I230" s="214"/>
      <c r="J230" s="214"/>
      <c r="K230" s="214"/>
    </row>
    <row r="231" spans="1:11">
      <c r="A231" s="190">
        <v>74</v>
      </c>
      <c r="B231" s="88" t="s">
        <v>406</v>
      </c>
      <c r="C231" s="99" t="s">
        <v>410</v>
      </c>
      <c r="D231" s="212">
        <v>10</v>
      </c>
      <c r="E231" s="110" t="s">
        <v>98</v>
      </c>
      <c r="F231" s="234">
        <v>70</v>
      </c>
      <c r="G231" s="212"/>
      <c r="H231" s="212">
        <v>3500</v>
      </c>
      <c r="I231" s="212">
        <v>60000</v>
      </c>
      <c r="J231" s="212">
        <v>63500</v>
      </c>
      <c r="K231" s="212" t="s">
        <v>116</v>
      </c>
    </row>
    <row r="232" spans="1:11">
      <c r="A232" s="192"/>
      <c r="B232" s="88" t="s">
        <v>406</v>
      </c>
      <c r="C232" s="90" t="s">
        <v>411</v>
      </c>
      <c r="D232" s="213"/>
      <c r="E232" s="92" t="s">
        <v>44</v>
      </c>
      <c r="F232" s="235"/>
      <c r="G232" s="213"/>
      <c r="H232" s="213"/>
      <c r="I232" s="213"/>
      <c r="J232" s="213"/>
      <c r="K232" s="213"/>
    </row>
    <row r="233" spans="1:11">
      <c r="A233" s="192"/>
      <c r="B233" s="88" t="s">
        <v>406</v>
      </c>
      <c r="C233" s="90" t="s">
        <v>412</v>
      </c>
      <c r="D233" s="213"/>
      <c r="E233" s="92" t="s">
        <v>44</v>
      </c>
      <c r="F233" s="235"/>
      <c r="G233" s="213"/>
      <c r="H233" s="213"/>
      <c r="I233" s="213"/>
      <c r="J233" s="213"/>
      <c r="K233" s="213"/>
    </row>
    <row r="234" spans="1:11">
      <c r="A234" s="192"/>
      <c r="B234" s="88" t="s">
        <v>406</v>
      </c>
      <c r="C234" s="90" t="s">
        <v>413</v>
      </c>
      <c r="D234" s="213"/>
      <c r="E234" s="92" t="s">
        <v>82</v>
      </c>
      <c r="F234" s="235"/>
      <c r="G234" s="213"/>
      <c r="H234" s="213"/>
      <c r="I234" s="213"/>
      <c r="J234" s="213"/>
      <c r="K234" s="213"/>
    </row>
    <row r="235" spans="1:11">
      <c r="A235" s="192"/>
      <c r="B235" s="88" t="s">
        <v>406</v>
      </c>
      <c r="C235" s="90" t="s">
        <v>414</v>
      </c>
      <c r="D235" s="213"/>
      <c r="E235" s="92" t="s">
        <v>82</v>
      </c>
      <c r="F235" s="235"/>
      <c r="G235" s="213"/>
      <c r="H235" s="213"/>
      <c r="I235" s="213"/>
      <c r="J235" s="213"/>
      <c r="K235" s="213"/>
    </row>
    <row r="236" spans="1:11">
      <c r="A236" s="192"/>
      <c r="B236" s="88" t="s">
        <v>406</v>
      </c>
      <c r="C236" s="90" t="s">
        <v>415</v>
      </c>
      <c r="D236" s="213"/>
      <c r="E236" s="92" t="s">
        <v>46</v>
      </c>
      <c r="F236" s="235"/>
      <c r="G236" s="213"/>
      <c r="H236" s="213"/>
      <c r="I236" s="213"/>
      <c r="J236" s="213"/>
      <c r="K236" s="213"/>
    </row>
    <row r="237" spans="1:11">
      <c r="A237" s="192"/>
      <c r="B237" s="88" t="s">
        <v>406</v>
      </c>
      <c r="C237" s="90" t="s">
        <v>416</v>
      </c>
      <c r="D237" s="213"/>
      <c r="E237" s="92" t="s">
        <v>46</v>
      </c>
      <c r="F237" s="235"/>
      <c r="G237" s="213"/>
      <c r="H237" s="213"/>
      <c r="I237" s="213"/>
      <c r="J237" s="213"/>
      <c r="K237" s="213"/>
    </row>
    <row r="238" spans="1:11">
      <c r="A238" s="192"/>
      <c r="B238" s="88" t="s">
        <v>406</v>
      </c>
      <c r="C238" s="90" t="s">
        <v>417</v>
      </c>
      <c r="D238" s="213"/>
      <c r="E238" s="92" t="s">
        <v>136</v>
      </c>
      <c r="F238" s="235"/>
      <c r="G238" s="213"/>
      <c r="H238" s="213"/>
      <c r="I238" s="213"/>
      <c r="J238" s="213"/>
      <c r="K238" s="213"/>
    </row>
    <row r="239" spans="1:11">
      <c r="A239" s="192"/>
      <c r="B239" s="88" t="s">
        <v>406</v>
      </c>
      <c r="C239" s="90" t="s">
        <v>418</v>
      </c>
      <c r="D239" s="213"/>
      <c r="E239" s="92" t="s">
        <v>136</v>
      </c>
      <c r="F239" s="235"/>
      <c r="G239" s="213"/>
      <c r="H239" s="213"/>
      <c r="I239" s="213"/>
      <c r="J239" s="213"/>
      <c r="K239" s="213"/>
    </row>
    <row r="240" spans="1:11">
      <c r="A240" s="191"/>
      <c r="B240" s="88" t="s">
        <v>406</v>
      </c>
      <c r="C240" s="90" t="s">
        <v>419</v>
      </c>
      <c r="D240" s="214"/>
      <c r="E240" s="92" t="s">
        <v>136</v>
      </c>
      <c r="F240" s="236"/>
      <c r="G240" s="214"/>
      <c r="H240" s="214"/>
      <c r="I240" s="214"/>
      <c r="J240" s="214"/>
      <c r="K240" s="214"/>
    </row>
    <row r="241" spans="1:11">
      <c r="A241" s="89">
        <v>75</v>
      </c>
      <c r="B241" s="88" t="s">
        <v>406</v>
      </c>
      <c r="C241" s="99" t="s">
        <v>420</v>
      </c>
      <c r="D241" s="111">
        <v>1</v>
      </c>
      <c r="E241" s="111" t="s">
        <v>98</v>
      </c>
      <c r="F241" s="93">
        <v>40</v>
      </c>
      <c r="G241" s="89"/>
      <c r="H241" s="89">
        <v>2000</v>
      </c>
      <c r="I241" s="89">
        <v>6000</v>
      </c>
      <c r="J241" s="89">
        <v>8000</v>
      </c>
      <c r="K241" s="111" t="s">
        <v>116</v>
      </c>
    </row>
    <row r="242" spans="1:11">
      <c r="A242" s="190">
        <v>76</v>
      </c>
      <c r="B242" s="88" t="s">
        <v>406</v>
      </c>
      <c r="C242" s="99" t="s">
        <v>421</v>
      </c>
      <c r="D242" s="212">
        <v>4</v>
      </c>
      <c r="E242" s="110" t="s">
        <v>98</v>
      </c>
      <c r="F242" s="234">
        <v>130</v>
      </c>
      <c r="G242" s="212"/>
      <c r="H242" s="212">
        <v>6500</v>
      </c>
      <c r="I242" s="212">
        <v>24000</v>
      </c>
      <c r="J242" s="212">
        <v>30500</v>
      </c>
      <c r="K242" s="212" t="s">
        <v>116</v>
      </c>
    </row>
    <row r="243" spans="1:11">
      <c r="A243" s="192"/>
      <c r="B243" s="88" t="s">
        <v>406</v>
      </c>
      <c r="C243" s="90" t="s">
        <v>422</v>
      </c>
      <c r="D243" s="213"/>
      <c r="E243" s="92" t="s">
        <v>42</v>
      </c>
      <c r="F243" s="235"/>
      <c r="G243" s="213"/>
      <c r="H243" s="213"/>
      <c r="I243" s="213"/>
      <c r="J243" s="213"/>
      <c r="K243" s="213"/>
    </row>
    <row r="244" spans="1:11">
      <c r="A244" s="192"/>
      <c r="B244" s="88" t="s">
        <v>406</v>
      </c>
      <c r="C244" s="90" t="s">
        <v>423</v>
      </c>
      <c r="D244" s="213"/>
      <c r="E244" s="92" t="s">
        <v>44</v>
      </c>
      <c r="F244" s="235"/>
      <c r="G244" s="213"/>
      <c r="H244" s="213"/>
      <c r="I244" s="213"/>
      <c r="J244" s="213"/>
      <c r="K244" s="213"/>
    </row>
    <row r="245" spans="1:11">
      <c r="A245" s="191"/>
      <c r="B245" s="88" t="s">
        <v>406</v>
      </c>
      <c r="C245" s="90" t="s">
        <v>424</v>
      </c>
      <c r="D245" s="214"/>
      <c r="E245" s="92" t="s">
        <v>44</v>
      </c>
      <c r="F245" s="236"/>
      <c r="G245" s="214"/>
      <c r="H245" s="214"/>
      <c r="I245" s="214"/>
      <c r="J245" s="214"/>
      <c r="K245" s="214"/>
    </row>
    <row r="246" spans="1:11">
      <c r="A246" s="190">
        <v>77</v>
      </c>
      <c r="B246" s="88" t="s">
        <v>406</v>
      </c>
      <c r="C246" s="99" t="s">
        <v>425</v>
      </c>
      <c r="D246" s="212">
        <v>4</v>
      </c>
      <c r="E246" s="110" t="s">
        <v>98</v>
      </c>
      <c r="F246" s="234">
        <v>20</v>
      </c>
      <c r="G246" s="212"/>
      <c r="H246" s="212">
        <v>1000</v>
      </c>
      <c r="I246" s="212">
        <v>24000</v>
      </c>
      <c r="J246" s="212">
        <v>25000</v>
      </c>
      <c r="K246" s="212" t="s">
        <v>116</v>
      </c>
    </row>
    <row r="247" spans="1:11">
      <c r="A247" s="192"/>
      <c r="B247" s="88" t="s">
        <v>406</v>
      </c>
      <c r="C247" s="90" t="s">
        <v>426</v>
      </c>
      <c r="D247" s="213"/>
      <c r="E247" s="92" t="s">
        <v>42</v>
      </c>
      <c r="F247" s="235"/>
      <c r="G247" s="213"/>
      <c r="H247" s="213"/>
      <c r="I247" s="213"/>
      <c r="J247" s="213"/>
      <c r="K247" s="213"/>
    </row>
    <row r="248" spans="1:11">
      <c r="A248" s="192"/>
      <c r="B248" s="88" t="s">
        <v>406</v>
      </c>
      <c r="C248" s="90" t="s">
        <v>427</v>
      </c>
      <c r="D248" s="213"/>
      <c r="E248" s="92" t="s">
        <v>44</v>
      </c>
      <c r="F248" s="235"/>
      <c r="G248" s="213"/>
      <c r="H248" s="213"/>
      <c r="I248" s="213"/>
      <c r="J248" s="213"/>
      <c r="K248" s="213"/>
    </row>
    <row r="249" spans="1:11">
      <c r="A249" s="191"/>
      <c r="B249" s="88" t="s">
        <v>406</v>
      </c>
      <c r="C249" s="90" t="s">
        <v>428</v>
      </c>
      <c r="D249" s="214"/>
      <c r="E249" s="92" t="s">
        <v>55</v>
      </c>
      <c r="F249" s="236"/>
      <c r="G249" s="214"/>
      <c r="H249" s="214"/>
      <c r="I249" s="214"/>
      <c r="J249" s="214"/>
      <c r="K249" s="214"/>
    </row>
    <row r="250" spans="1:11">
      <c r="A250" s="190">
        <v>78</v>
      </c>
      <c r="B250" s="88" t="s">
        <v>406</v>
      </c>
      <c r="C250" s="99" t="s">
        <v>429</v>
      </c>
      <c r="D250" s="212">
        <v>4</v>
      </c>
      <c r="E250" s="110" t="s">
        <v>98</v>
      </c>
      <c r="F250" s="234">
        <v>120</v>
      </c>
      <c r="G250" s="212"/>
      <c r="H250" s="212">
        <v>6000</v>
      </c>
      <c r="I250" s="212">
        <v>24000</v>
      </c>
      <c r="J250" s="212">
        <v>30000</v>
      </c>
      <c r="K250" s="212" t="s">
        <v>116</v>
      </c>
    </row>
    <row r="251" spans="1:11">
      <c r="A251" s="192"/>
      <c r="B251" s="88" t="s">
        <v>406</v>
      </c>
      <c r="C251" s="90" t="s">
        <v>430</v>
      </c>
      <c r="D251" s="213"/>
      <c r="E251" s="92" t="s">
        <v>42</v>
      </c>
      <c r="F251" s="235"/>
      <c r="G251" s="213"/>
      <c r="H251" s="213"/>
      <c r="I251" s="213"/>
      <c r="J251" s="213"/>
      <c r="K251" s="213"/>
    </row>
    <row r="252" spans="1:11">
      <c r="A252" s="192"/>
      <c r="B252" s="88" t="s">
        <v>406</v>
      </c>
      <c r="C252" s="90" t="s">
        <v>431</v>
      </c>
      <c r="D252" s="213"/>
      <c r="E252" s="92" t="s">
        <v>44</v>
      </c>
      <c r="F252" s="235"/>
      <c r="G252" s="213"/>
      <c r="H252" s="213"/>
      <c r="I252" s="213"/>
      <c r="J252" s="213"/>
      <c r="K252" s="213"/>
    </row>
    <row r="253" spans="1:11">
      <c r="A253" s="191"/>
      <c r="B253" s="88" t="s">
        <v>406</v>
      </c>
      <c r="C253" s="90" t="s">
        <v>432</v>
      </c>
      <c r="D253" s="214"/>
      <c r="E253" s="92" t="s">
        <v>90</v>
      </c>
      <c r="F253" s="236"/>
      <c r="G253" s="214"/>
      <c r="H253" s="214"/>
      <c r="I253" s="214"/>
      <c r="J253" s="214"/>
      <c r="K253" s="214"/>
    </row>
    <row r="254" spans="1:11">
      <c r="A254" s="89">
        <v>79</v>
      </c>
      <c r="B254" s="88" t="s">
        <v>406</v>
      </c>
      <c r="C254" s="99" t="s">
        <v>433</v>
      </c>
      <c r="D254" s="111">
        <v>1</v>
      </c>
      <c r="E254" s="111" t="s">
        <v>98</v>
      </c>
      <c r="F254" s="93">
        <v>96</v>
      </c>
      <c r="G254" s="89"/>
      <c r="H254" s="89">
        <v>4800</v>
      </c>
      <c r="I254" s="89">
        <v>6000</v>
      </c>
      <c r="J254" s="89">
        <v>10800</v>
      </c>
      <c r="K254" s="111" t="s">
        <v>116</v>
      </c>
    </row>
    <row r="255" spans="1:11">
      <c r="A255" s="190">
        <v>80</v>
      </c>
      <c r="B255" s="88" t="s">
        <v>406</v>
      </c>
      <c r="C255" s="99" t="s">
        <v>434</v>
      </c>
      <c r="D255" s="212">
        <v>6</v>
      </c>
      <c r="E255" s="110" t="s">
        <v>98</v>
      </c>
      <c r="F255" s="234">
        <v>90</v>
      </c>
      <c r="G255" s="212"/>
      <c r="H255" s="212">
        <v>4500</v>
      </c>
      <c r="I255" s="212">
        <v>36000</v>
      </c>
      <c r="J255" s="212">
        <v>40500</v>
      </c>
      <c r="K255" s="212" t="s">
        <v>116</v>
      </c>
    </row>
    <row r="256" spans="1:11">
      <c r="A256" s="192"/>
      <c r="B256" s="88" t="s">
        <v>406</v>
      </c>
      <c r="C256" s="90" t="s">
        <v>435</v>
      </c>
      <c r="D256" s="213"/>
      <c r="E256" s="92" t="s">
        <v>42</v>
      </c>
      <c r="F256" s="235"/>
      <c r="G256" s="213"/>
      <c r="H256" s="213"/>
      <c r="I256" s="213"/>
      <c r="J256" s="213"/>
      <c r="K256" s="213"/>
    </row>
    <row r="257" spans="1:11">
      <c r="A257" s="192"/>
      <c r="B257" s="88" t="s">
        <v>406</v>
      </c>
      <c r="C257" s="90" t="s">
        <v>436</v>
      </c>
      <c r="D257" s="213"/>
      <c r="E257" s="92" t="s">
        <v>55</v>
      </c>
      <c r="F257" s="235"/>
      <c r="G257" s="213"/>
      <c r="H257" s="213"/>
      <c r="I257" s="213"/>
      <c r="J257" s="213"/>
      <c r="K257" s="213"/>
    </row>
    <row r="258" spans="1:11">
      <c r="A258" s="192"/>
      <c r="B258" s="88" t="s">
        <v>406</v>
      </c>
      <c r="C258" s="90" t="s">
        <v>437</v>
      </c>
      <c r="D258" s="213"/>
      <c r="E258" s="92" t="s">
        <v>55</v>
      </c>
      <c r="F258" s="235"/>
      <c r="G258" s="213"/>
      <c r="H258" s="213"/>
      <c r="I258" s="213"/>
      <c r="J258" s="213"/>
      <c r="K258" s="213"/>
    </row>
    <row r="259" spans="1:11">
      <c r="A259" s="192"/>
      <c r="B259" s="88" t="s">
        <v>406</v>
      </c>
      <c r="C259" s="90" t="s">
        <v>438</v>
      </c>
      <c r="D259" s="213"/>
      <c r="E259" s="92" t="s">
        <v>105</v>
      </c>
      <c r="F259" s="235"/>
      <c r="G259" s="213"/>
      <c r="H259" s="213"/>
      <c r="I259" s="213"/>
      <c r="J259" s="213"/>
      <c r="K259" s="213"/>
    </row>
    <row r="260" spans="1:11" ht="28.5">
      <c r="A260" s="191"/>
      <c r="B260" s="88" t="s">
        <v>406</v>
      </c>
      <c r="C260" s="90" t="s">
        <v>439</v>
      </c>
      <c r="D260" s="214"/>
      <c r="E260" s="97" t="s">
        <v>223</v>
      </c>
      <c r="F260" s="236"/>
      <c r="G260" s="214"/>
      <c r="H260" s="214"/>
      <c r="I260" s="214"/>
      <c r="J260" s="214"/>
      <c r="K260" s="214"/>
    </row>
    <row r="261" spans="1:11">
      <c r="A261" s="190">
        <v>81</v>
      </c>
      <c r="B261" s="88" t="s">
        <v>406</v>
      </c>
      <c r="C261" s="99" t="s">
        <v>440</v>
      </c>
      <c r="D261" s="212">
        <v>3</v>
      </c>
      <c r="E261" s="110" t="s">
        <v>98</v>
      </c>
      <c r="F261" s="234">
        <v>180</v>
      </c>
      <c r="G261" s="212"/>
      <c r="H261" s="212">
        <v>9000</v>
      </c>
      <c r="I261" s="212">
        <v>18000</v>
      </c>
      <c r="J261" s="212">
        <v>27000</v>
      </c>
      <c r="K261" s="212" t="s">
        <v>116</v>
      </c>
    </row>
    <row r="262" spans="1:11">
      <c r="A262" s="192"/>
      <c r="B262" s="88" t="s">
        <v>406</v>
      </c>
      <c r="C262" s="90" t="s">
        <v>441</v>
      </c>
      <c r="D262" s="213"/>
      <c r="E262" s="92" t="s">
        <v>55</v>
      </c>
      <c r="F262" s="235"/>
      <c r="G262" s="213"/>
      <c r="H262" s="213"/>
      <c r="I262" s="213"/>
      <c r="J262" s="213"/>
      <c r="K262" s="213"/>
    </row>
    <row r="263" spans="1:11">
      <c r="A263" s="191"/>
      <c r="B263" s="88" t="s">
        <v>406</v>
      </c>
      <c r="C263" s="90" t="s">
        <v>442</v>
      </c>
      <c r="D263" s="214"/>
      <c r="E263" s="92" t="s">
        <v>90</v>
      </c>
      <c r="F263" s="236"/>
      <c r="G263" s="214"/>
      <c r="H263" s="214"/>
      <c r="I263" s="214"/>
      <c r="J263" s="214"/>
      <c r="K263" s="214"/>
    </row>
    <row r="264" spans="1:11">
      <c r="A264" s="89">
        <v>82</v>
      </c>
      <c r="B264" s="88" t="s">
        <v>406</v>
      </c>
      <c r="C264" s="99" t="s">
        <v>443</v>
      </c>
      <c r="D264" s="111">
        <v>1</v>
      </c>
      <c r="E264" s="111" t="s">
        <v>98</v>
      </c>
      <c r="F264" s="93">
        <v>60</v>
      </c>
      <c r="G264" s="89"/>
      <c r="H264" s="89">
        <v>3000</v>
      </c>
      <c r="I264" s="89">
        <v>6000</v>
      </c>
      <c r="J264" s="89">
        <v>9000</v>
      </c>
      <c r="K264" s="111" t="s">
        <v>116</v>
      </c>
    </row>
    <row r="265" spans="1:11">
      <c r="A265" s="190">
        <v>83</v>
      </c>
      <c r="B265" s="88" t="s">
        <v>406</v>
      </c>
      <c r="C265" s="99" t="s">
        <v>444</v>
      </c>
      <c r="D265" s="212">
        <v>4</v>
      </c>
      <c r="E265" s="110" t="s">
        <v>98</v>
      </c>
      <c r="F265" s="234">
        <v>20</v>
      </c>
      <c r="G265" s="212"/>
      <c r="H265" s="212">
        <v>1000</v>
      </c>
      <c r="I265" s="212">
        <v>24000</v>
      </c>
      <c r="J265" s="212">
        <v>25000</v>
      </c>
      <c r="K265" s="212" t="s">
        <v>116</v>
      </c>
    </row>
    <row r="266" spans="1:11">
      <c r="A266" s="192"/>
      <c r="B266" s="88" t="s">
        <v>406</v>
      </c>
      <c r="C266" s="90" t="s">
        <v>445</v>
      </c>
      <c r="D266" s="213"/>
      <c r="E266" s="92" t="s">
        <v>42</v>
      </c>
      <c r="F266" s="235"/>
      <c r="G266" s="213"/>
      <c r="H266" s="213"/>
      <c r="I266" s="213"/>
      <c r="J266" s="213"/>
      <c r="K266" s="213"/>
    </row>
    <row r="267" spans="1:11">
      <c r="A267" s="192"/>
      <c r="B267" s="88" t="s">
        <v>406</v>
      </c>
      <c r="C267" s="90" t="s">
        <v>446</v>
      </c>
      <c r="D267" s="213"/>
      <c r="E267" s="92" t="s">
        <v>44</v>
      </c>
      <c r="F267" s="235"/>
      <c r="G267" s="213"/>
      <c r="H267" s="213"/>
      <c r="I267" s="213"/>
      <c r="J267" s="213"/>
      <c r="K267" s="213"/>
    </row>
    <row r="268" spans="1:11">
      <c r="A268" s="191"/>
      <c r="B268" s="88" t="s">
        <v>406</v>
      </c>
      <c r="C268" s="90" t="s">
        <v>447</v>
      </c>
      <c r="D268" s="214"/>
      <c r="E268" s="92" t="s">
        <v>44</v>
      </c>
      <c r="F268" s="236"/>
      <c r="G268" s="214"/>
      <c r="H268" s="214"/>
      <c r="I268" s="214"/>
      <c r="J268" s="214"/>
      <c r="K268" s="214"/>
    </row>
    <row r="269" spans="1:11">
      <c r="A269" s="190">
        <v>84</v>
      </c>
      <c r="B269" s="88" t="s">
        <v>406</v>
      </c>
      <c r="C269" s="99" t="s">
        <v>448</v>
      </c>
      <c r="D269" s="212">
        <v>3</v>
      </c>
      <c r="E269" s="110" t="s">
        <v>98</v>
      </c>
      <c r="F269" s="234">
        <v>72.64</v>
      </c>
      <c r="G269" s="212"/>
      <c r="H269" s="212">
        <v>3632</v>
      </c>
      <c r="I269" s="212">
        <v>18000</v>
      </c>
      <c r="J269" s="212">
        <v>21632</v>
      </c>
      <c r="K269" s="212" t="s">
        <v>116</v>
      </c>
    </row>
    <row r="270" spans="1:11">
      <c r="A270" s="192"/>
      <c r="B270" s="88" t="s">
        <v>406</v>
      </c>
      <c r="C270" s="90" t="s">
        <v>449</v>
      </c>
      <c r="D270" s="213"/>
      <c r="E270" s="92" t="s">
        <v>44</v>
      </c>
      <c r="F270" s="235"/>
      <c r="G270" s="213"/>
      <c r="H270" s="213"/>
      <c r="I270" s="213"/>
      <c r="J270" s="213"/>
      <c r="K270" s="213"/>
    </row>
    <row r="271" spans="1:11">
      <c r="A271" s="191"/>
      <c r="B271" s="88" t="s">
        <v>406</v>
      </c>
      <c r="C271" s="90" t="s">
        <v>450</v>
      </c>
      <c r="D271" s="214"/>
      <c r="E271" s="92" t="s">
        <v>55</v>
      </c>
      <c r="F271" s="236"/>
      <c r="G271" s="214"/>
      <c r="H271" s="214"/>
      <c r="I271" s="214"/>
      <c r="J271" s="214"/>
      <c r="K271" s="214"/>
    </row>
    <row r="272" spans="1:11">
      <c r="A272" s="190">
        <v>85</v>
      </c>
      <c r="B272" s="88" t="s">
        <v>451</v>
      </c>
      <c r="C272" s="88" t="s">
        <v>452</v>
      </c>
      <c r="D272" s="197">
        <v>4</v>
      </c>
      <c r="E272" s="91" t="s">
        <v>98</v>
      </c>
      <c r="F272" s="221">
        <v>154.63999999999999</v>
      </c>
      <c r="G272" s="197"/>
      <c r="H272" s="197">
        <v>7732</v>
      </c>
      <c r="I272" s="197">
        <v>24000</v>
      </c>
      <c r="J272" s="197">
        <v>31732</v>
      </c>
      <c r="K272" s="197" t="s">
        <v>116</v>
      </c>
    </row>
    <row r="273" spans="1:11">
      <c r="A273" s="192"/>
      <c r="B273" s="88" t="s">
        <v>451</v>
      </c>
      <c r="C273" s="90" t="s">
        <v>453</v>
      </c>
      <c r="D273" s="198"/>
      <c r="E273" s="92" t="s">
        <v>42</v>
      </c>
      <c r="F273" s="222"/>
      <c r="G273" s="198"/>
      <c r="H273" s="198"/>
      <c r="I273" s="198"/>
      <c r="J273" s="198"/>
      <c r="K273" s="198"/>
    </row>
    <row r="274" spans="1:11">
      <c r="A274" s="192"/>
      <c r="B274" s="88" t="s">
        <v>451</v>
      </c>
      <c r="C274" s="90" t="s">
        <v>454</v>
      </c>
      <c r="D274" s="198"/>
      <c r="E274" s="92" t="s">
        <v>46</v>
      </c>
      <c r="F274" s="222"/>
      <c r="G274" s="198"/>
      <c r="H274" s="198"/>
      <c r="I274" s="198"/>
      <c r="J274" s="198"/>
      <c r="K274" s="198"/>
    </row>
    <row r="275" spans="1:11">
      <c r="A275" s="191"/>
      <c r="B275" s="88" t="s">
        <v>451</v>
      </c>
      <c r="C275" s="90" t="s">
        <v>455</v>
      </c>
      <c r="D275" s="199"/>
      <c r="E275" s="92" t="s">
        <v>46</v>
      </c>
      <c r="F275" s="223"/>
      <c r="G275" s="199"/>
      <c r="H275" s="199"/>
      <c r="I275" s="199"/>
      <c r="J275" s="199"/>
      <c r="K275" s="199"/>
    </row>
    <row r="276" spans="1:11">
      <c r="A276" s="190">
        <v>86</v>
      </c>
      <c r="B276" s="88" t="s">
        <v>451</v>
      </c>
      <c r="C276" s="88" t="s">
        <v>456</v>
      </c>
      <c r="D276" s="197">
        <v>5</v>
      </c>
      <c r="E276" s="91" t="s">
        <v>98</v>
      </c>
      <c r="F276" s="221">
        <v>190.5</v>
      </c>
      <c r="G276" s="197"/>
      <c r="H276" s="197">
        <v>9525</v>
      </c>
      <c r="I276" s="197">
        <v>30000</v>
      </c>
      <c r="J276" s="197">
        <v>39525</v>
      </c>
      <c r="K276" s="197" t="s">
        <v>116</v>
      </c>
    </row>
    <row r="277" spans="1:11">
      <c r="A277" s="192"/>
      <c r="B277" s="88" t="s">
        <v>451</v>
      </c>
      <c r="C277" s="90" t="s">
        <v>457</v>
      </c>
      <c r="D277" s="198"/>
      <c r="E277" s="92" t="s">
        <v>42</v>
      </c>
      <c r="F277" s="222"/>
      <c r="G277" s="198"/>
      <c r="H277" s="198"/>
      <c r="I277" s="198"/>
      <c r="J277" s="198"/>
      <c r="K277" s="198"/>
    </row>
    <row r="278" spans="1:11">
      <c r="A278" s="192"/>
      <c r="B278" s="88" t="s">
        <v>451</v>
      </c>
      <c r="C278" s="90" t="s">
        <v>458</v>
      </c>
      <c r="D278" s="198"/>
      <c r="E278" s="92" t="s">
        <v>44</v>
      </c>
      <c r="F278" s="222"/>
      <c r="G278" s="198"/>
      <c r="H278" s="198"/>
      <c r="I278" s="198"/>
      <c r="J278" s="198"/>
      <c r="K278" s="198"/>
    </row>
    <row r="279" spans="1:11">
      <c r="A279" s="192"/>
      <c r="B279" s="88" t="s">
        <v>451</v>
      </c>
      <c r="C279" s="90" t="s">
        <v>459</v>
      </c>
      <c r="D279" s="198"/>
      <c r="E279" s="92" t="s">
        <v>55</v>
      </c>
      <c r="F279" s="222"/>
      <c r="G279" s="198"/>
      <c r="H279" s="198"/>
      <c r="I279" s="198"/>
      <c r="J279" s="198"/>
      <c r="K279" s="198"/>
    </row>
    <row r="280" spans="1:11">
      <c r="A280" s="191"/>
      <c r="B280" s="88" t="s">
        <v>451</v>
      </c>
      <c r="C280" s="90" t="s">
        <v>460</v>
      </c>
      <c r="D280" s="199"/>
      <c r="E280" s="92" t="s">
        <v>105</v>
      </c>
      <c r="F280" s="223"/>
      <c r="G280" s="199"/>
      <c r="H280" s="199"/>
      <c r="I280" s="199"/>
      <c r="J280" s="199"/>
      <c r="K280" s="199"/>
    </row>
    <row r="281" spans="1:11">
      <c r="A281" s="190">
        <v>87</v>
      </c>
      <c r="B281" s="88" t="s">
        <v>451</v>
      </c>
      <c r="C281" s="88" t="s">
        <v>461</v>
      </c>
      <c r="D281" s="197">
        <v>5</v>
      </c>
      <c r="E281" s="91" t="s">
        <v>98</v>
      </c>
      <c r="F281" s="221">
        <v>91.8</v>
      </c>
      <c r="G281" s="197"/>
      <c r="H281" s="197">
        <v>4590</v>
      </c>
      <c r="I281" s="197">
        <v>30000</v>
      </c>
      <c r="J281" s="197">
        <v>34590</v>
      </c>
      <c r="K281" s="197" t="s">
        <v>116</v>
      </c>
    </row>
    <row r="282" spans="1:11">
      <c r="A282" s="192"/>
      <c r="B282" s="88" t="s">
        <v>451</v>
      </c>
      <c r="C282" s="90" t="s">
        <v>462</v>
      </c>
      <c r="D282" s="198"/>
      <c r="E282" s="92" t="s">
        <v>44</v>
      </c>
      <c r="F282" s="222"/>
      <c r="G282" s="198"/>
      <c r="H282" s="198"/>
      <c r="I282" s="198"/>
      <c r="J282" s="198"/>
      <c r="K282" s="198"/>
    </row>
    <row r="283" spans="1:11">
      <c r="A283" s="192"/>
      <c r="B283" s="88" t="s">
        <v>451</v>
      </c>
      <c r="C283" s="90" t="s">
        <v>463</v>
      </c>
      <c r="D283" s="198"/>
      <c r="E283" s="92" t="s">
        <v>82</v>
      </c>
      <c r="F283" s="222"/>
      <c r="G283" s="198"/>
      <c r="H283" s="198"/>
      <c r="I283" s="198"/>
      <c r="J283" s="198"/>
      <c r="K283" s="198"/>
    </row>
    <row r="284" spans="1:11">
      <c r="A284" s="192"/>
      <c r="B284" s="88" t="s">
        <v>451</v>
      </c>
      <c r="C284" s="90" t="s">
        <v>464</v>
      </c>
      <c r="D284" s="198"/>
      <c r="E284" s="92" t="s">
        <v>46</v>
      </c>
      <c r="F284" s="222"/>
      <c r="G284" s="198"/>
      <c r="H284" s="198"/>
      <c r="I284" s="198"/>
      <c r="J284" s="198"/>
      <c r="K284" s="198"/>
    </row>
    <row r="285" spans="1:11">
      <c r="A285" s="191"/>
      <c r="B285" s="88" t="s">
        <v>451</v>
      </c>
      <c r="C285" s="90" t="s">
        <v>465</v>
      </c>
      <c r="D285" s="199"/>
      <c r="E285" s="92" t="s">
        <v>466</v>
      </c>
      <c r="F285" s="223"/>
      <c r="G285" s="199"/>
      <c r="H285" s="199"/>
      <c r="I285" s="199"/>
      <c r="J285" s="199"/>
      <c r="K285" s="199"/>
    </row>
    <row r="286" spans="1:11">
      <c r="A286" s="190">
        <v>88</v>
      </c>
      <c r="B286" s="88" t="s">
        <v>451</v>
      </c>
      <c r="C286" s="88" t="s">
        <v>467</v>
      </c>
      <c r="D286" s="197">
        <v>5</v>
      </c>
      <c r="E286" s="91" t="s">
        <v>98</v>
      </c>
      <c r="F286" s="221">
        <v>216.08</v>
      </c>
      <c r="G286" s="197"/>
      <c r="H286" s="197">
        <v>10804</v>
      </c>
      <c r="I286" s="197">
        <v>30000</v>
      </c>
      <c r="J286" s="197">
        <v>40804</v>
      </c>
      <c r="K286" s="197" t="s">
        <v>116</v>
      </c>
    </row>
    <row r="287" spans="1:11">
      <c r="A287" s="192"/>
      <c r="B287" s="88" t="s">
        <v>451</v>
      </c>
      <c r="C287" s="90" t="s">
        <v>468</v>
      </c>
      <c r="D287" s="198"/>
      <c r="E287" s="92" t="s">
        <v>42</v>
      </c>
      <c r="F287" s="222"/>
      <c r="G287" s="198"/>
      <c r="H287" s="198"/>
      <c r="I287" s="198"/>
      <c r="J287" s="198"/>
      <c r="K287" s="198"/>
    </row>
    <row r="288" spans="1:11">
      <c r="A288" s="192"/>
      <c r="B288" s="88" t="s">
        <v>451</v>
      </c>
      <c r="C288" s="90" t="s">
        <v>469</v>
      </c>
      <c r="D288" s="198"/>
      <c r="E288" s="92" t="s">
        <v>44</v>
      </c>
      <c r="F288" s="222"/>
      <c r="G288" s="198"/>
      <c r="H288" s="198"/>
      <c r="I288" s="198"/>
      <c r="J288" s="198"/>
      <c r="K288" s="198"/>
    </row>
    <row r="289" spans="1:11">
      <c r="A289" s="192"/>
      <c r="B289" s="88" t="s">
        <v>451</v>
      </c>
      <c r="C289" s="90" t="s">
        <v>470</v>
      </c>
      <c r="D289" s="198"/>
      <c r="E289" s="92" t="s">
        <v>55</v>
      </c>
      <c r="F289" s="222"/>
      <c r="G289" s="198"/>
      <c r="H289" s="198"/>
      <c r="I289" s="198"/>
      <c r="J289" s="198"/>
      <c r="K289" s="198"/>
    </row>
    <row r="290" spans="1:11">
      <c r="A290" s="191"/>
      <c r="B290" s="88" t="s">
        <v>451</v>
      </c>
      <c r="C290" s="90" t="s">
        <v>471</v>
      </c>
      <c r="D290" s="199"/>
      <c r="E290" s="92" t="s">
        <v>55</v>
      </c>
      <c r="F290" s="223"/>
      <c r="G290" s="199"/>
      <c r="H290" s="199"/>
      <c r="I290" s="199"/>
      <c r="J290" s="199"/>
      <c r="K290" s="199"/>
    </row>
    <row r="291" spans="1:11">
      <c r="A291" s="190">
        <v>89</v>
      </c>
      <c r="B291" s="88" t="s">
        <v>451</v>
      </c>
      <c r="C291" s="88" t="s">
        <v>472</v>
      </c>
      <c r="D291" s="197">
        <v>2</v>
      </c>
      <c r="E291" s="91" t="s">
        <v>98</v>
      </c>
      <c r="F291" s="221">
        <v>138.4</v>
      </c>
      <c r="G291" s="197"/>
      <c r="H291" s="197">
        <v>6920</v>
      </c>
      <c r="I291" s="197">
        <v>12000</v>
      </c>
      <c r="J291" s="197">
        <v>18920</v>
      </c>
      <c r="K291" s="197" t="s">
        <v>116</v>
      </c>
    </row>
    <row r="292" spans="1:11">
      <c r="A292" s="191"/>
      <c r="B292" s="88" t="s">
        <v>451</v>
      </c>
      <c r="C292" s="90" t="s">
        <v>473</v>
      </c>
      <c r="D292" s="199"/>
      <c r="E292" s="92" t="s">
        <v>55</v>
      </c>
      <c r="F292" s="223"/>
      <c r="G292" s="199"/>
      <c r="H292" s="199"/>
      <c r="I292" s="199"/>
      <c r="J292" s="199"/>
      <c r="K292" s="199"/>
    </row>
    <row r="293" spans="1:11">
      <c r="A293" s="190">
        <v>90</v>
      </c>
      <c r="B293" s="88" t="s">
        <v>451</v>
      </c>
      <c r="C293" s="88" t="s">
        <v>474</v>
      </c>
      <c r="D293" s="197">
        <v>5</v>
      </c>
      <c r="E293" s="91" t="s">
        <v>98</v>
      </c>
      <c r="F293" s="221">
        <v>189.18</v>
      </c>
      <c r="G293" s="197"/>
      <c r="H293" s="197">
        <v>9459</v>
      </c>
      <c r="I293" s="197">
        <v>30000</v>
      </c>
      <c r="J293" s="197">
        <v>39459</v>
      </c>
      <c r="K293" s="197" t="s">
        <v>116</v>
      </c>
    </row>
    <row r="294" spans="1:11">
      <c r="A294" s="192"/>
      <c r="B294" s="88" t="s">
        <v>451</v>
      </c>
      <c r="C294" s="90" t="s">
        <v>475</v>
      </c>
      <c r="D294" s="198"/>
      <c r="E294" s="92" t="s">
        <v>42</v>
      </c>
      <c r="F294" s="222"/>
      <c r="G294" s="198"/>
      <c r="H294" s="198"/>
      <c r="I294" s="198"/>
      <c r="J294" s="198"/>
      <c r="K294" s="198"/>
    </row>
    <row r="295" spans="1:11">
      <c r="A295" s="192"/>
      <c r="B295" s="88" t="s">
        <v>451</v>
      </c>
      <c r="C295" s="90" t="s">
        <v>476</v>
      </c>
      <c r="D295" s="198"/>
      <c r="E295" s="92" t="s">
        <v>44</v>
      </c>
      <c r="F295" s="222"/>
      <c r="G295" s="198"/>
      <c r="H295" s="198"/>
      <c r="I295" s="198"/>
      <c r="J295" s="198"/>
      <c r="K295" s="198"/>
    </row>
    <row r="296" spans="1:11">
      <c r="A296" s="192"/>
      <c r="B296" s="88" t="s">
        <v>451</v>
      </c>
      <c r="C296" s="90" t="s">
        <v>477</v>
      </c>
      <c r="D296" s="198"/>
      <c r="E296" s="92" t="s">
        <v>55</v>
      </c>
      <c r="F296" s="222"/>
      <c r="G296" s="198"/>
      <c r="H296" s="198"/>
      <c r="I296" s="198"/>
      <c r="J296" s="198"/>
      <c r="K296" s="198"/>
    </row>
    <row r="297" spans="1:11">
      <c r="A297" s="191"/>
      <c r="B297" s="88" t="s">
        <v>451</v>
      </c>
      <c r="C297" s="90" t="s">
        <v>478</v>
      </c>
      <c r="D297" s="199"/>
      <c r="E297" s="92" t="s">
        <v>479</v>
      </c>
      <c r="F297" s="223"/>
      <c r="G297" s="199"/>
      <c r="H297" s="199"/>
      <c r="I297" s="199"/>
      <c r="J297" s="199"/>
      <c r="K297" s="199"/>
    </row>
    <row r="298" spans="1:11">
      <c r="A298" s="190">
        <v>91</v>
      </c>
      <c r="B298" s="88" t="s">
        <v>451</v>
      </c>
      <c r="C298" s="88" t="s">
        <v>480</v>
      </c>
      <c r="D298" s="197">
        <v>2</v>
      </c>
      <c r="E298" s="91" t="s">
        <v>98</v>
      </c>
      <c r="F298" s="221">
        <v>152.75</v>
      </c>
      <c r="G298" s="197"/>
      <c r="H298" s="197">
        <v>7637.5</v>
      </c>
      <c r="I298" s="197">
        <v>12000</v>
      </c>
      <c r="J298" s="197">
        <v>19637.5</v>
      </c>
      <c r="K298" s="197" t="s">
        <v>116</v>
      </c>
    </row>
    <row r="299" spans="1:11">
      <c r="A299" s="192"/>
      <c r="B299" s="88" t="s">
        <v>451</v>
      </c>
      <c r="C299" s="90" t="s">
        <v>481</v>
      </c>
      <c r="D299" s="199"/>
      <c r="E299" s="92" t="s">
        <v>44</v>
      </c>
      <c r="F299" s="223"/>
      <c r="G299" s="199"/>
      <c r="H299" s="199"/>
      <c r="I299" s="199"/>
      <c r="J299" s="199"/>
      <c r="K299" s="199"/>
    </row>
    <row r="300" spans="1:11">
      <c r="A300" s="190">
        <v>92</v>
      </c>
      <c r="B300" s="89" t="s">
        <v>482</v>
      </c>
      <c r="C300" s="112" t="s">
        <v>483</v>
      </c>
      <c r="D300" s="197">
        <v>2</v>
      </c>
      <c r="E300" s="91" t="s">
        <v>98</v>
      </c>
      <c r="F300" s="221">
        <v>163.5</v>
      </c>
      <c r="G300" s="197"/>
      <c r="H300" s="197">
        <f>F300*50</f>
        <v>8175</v>
      </c>
      <c r="I300" s="197">
        <v>12000</v>
      </c>
      <c r="J300" s="197">
        <f>I300+H300</f>
        <v>20175</v>
      </c>
      <c r="K300" s="197" t="s">
        <v>116</v>
      </c>
    </row>
    <row r="301" spans="1:11">
      <c r="A301" s="191"/>
      <c r="B301" s="89" t="s">
        <v>482</v>
      </c>
      <c r="C301" s="90" t="s">
        <v>484</v>
      </c>
      <c r="D301" s="199"/>
      <c r="E301" s="92" t="s">
        <v>44</v>
      </c>
      <c r="F301" s="223"/>
      <c r="G301" s="199"/>
      <c r="H301" s="199"/>
      <c r="I301" s="199"/>
      <c r="J301" s="199"/>
      <c r="K301" s="199"/>
    </row>
    <row r="302" spans="1:11">
      <c r="A302" s="190">
        <v>93</v>
      </c>
      <c r="B302" s="89" t="s">
        <v>485</v>
      </c>
      <c r="C302" s="88" t="s">
        <v>486</v>
      </c>
      <c r="D302" s="197">
        <v>5</v>
      </c>
      <c r="E302" s="91" t="s">
        <v>98</v>
      </c>
      <c r="F302" s="221">
        <v>91.2</v>
      </c>
      <c r="G302" s="197"/>
      <c r="H302" s="197">
        <f>F302*50</f>
        <v>4560</v>
      </c>
      <c r="I302" s="197">
        <v>30000</v>
      </c>
      <c r="J302" s="197">
        <f>I302+H302</f>
        <v>34560</v>
      </c>
      <c r="K302" s="197" t="s">
        <v>116</v>
      </c>
    </row>
    <row r="303" spans="1:11">
      <c r="A303" s="192"/>
      <c r="B303" s="89" t="s">
        <v>485</v>
      </c>
      <c r="C303" s="90" t="s">
        <v>487</v>
      </c>
      <c r="D303" s="198"/>
      <c r="E303" s="92" t="s">
        <v>42</v>
      </c>
      <c r="F303" s="222"/>
      <c r="G303" s="198"/>
      <c r="H303" s="198"/>
      <c r="I303" s="198"/>
      <c r="J303" s="198"/>
      <c r="K303" s="198"/>
    </row>
    <row r="304" spans="1:11">
      <c r="A304" s="192"/>
      <c r="B304" s="89" t="s">
        <v>485</v>
      </c>
      <c r="C304" s="90" t="s">
        <v>488</v>
      </c>
      <c r="D304" s="198"/>
      <c r="E304" s="92" t="s">
        <v>55</v>
      </c>
      <c r="F304" s="222"/>
      <c r="G304" s="198"/>
      <c r="H304" s="198"/>
      <c r="I304" s="198"/>
      <c r="J304" s="198"/>
      <c r="K304" s="198"/>
    </row>
    <row r="305" spans="1:11">
      <c r="A305" s="192"/>
      <c r="B305" s="89" t="s">
        <v>485</v>
      </c>
      <c r="C305" s="90" t="s">
        <v>489</v>
      </c>
      <c r="D305" s="198"/>
      <c r="E305" s="92" t="s">
        <v>490</v>
      </c>
      <c r="F305" s="222"/>
      <c r="G305" s="198"/>
      <c r="H305" s="198"/>
      <c r="I305" s="198"/>
      <c r="J305" s="198"/>
      <c r="K305" s="198"/>
    </row>
    <row r="306" spans="1:11">
      <c r="A306" s="191"/>
      <c r="B306" s="89" t="s">
        <v>485</v>
      </c>
      <c r="C306" s="90" t="s">
        <v>491</v>
      </c>
      <c r="D306" s="199"/>
      <c r="E306" s="92" t="s">
        <v>492</v>
      </c>
      <c r="F306" s="223"/>
      <c r="G306" s="199"/>
      <c r="H306" s="199"/>
      <c r="I306" s="199"/>
      <c r="J306" s="199"/>
      <c r="K306" s="199"/>
    </row>
    <row r="307" spans="1:11">
      <c r="A307" s="190">
        <v>94</v>
      </c>
      <c r="B307" s="89" t="s">
        <v>485</v>
      </c>
      <c r="C307" s="88" t="s">
        <v>493</v>
      </c>
      <c r="D307" s="197">
        <v>5</v>
      </c>
      <c r="E307" s="91" t="s">
        <v>98</v>
      </c>
      <c r="F307" s="221">
        <v>81.599999999999994</v>
      </c>
      <c r="G307" s="197"/>
      <c r="H307" s="197">
        <v>4080</v>
      </c>
      <c r="I307" s="197">
        <v>30000</v>
      </c>
      <c r="J307" s="197">
        <v>34080</v>
      </c>
      <c r="K307" s="197" t="s">
        <v>116</v>
      </c>
    </row>
    <row r="308" spans="1:11">
      <c r="A308" s="192"/>
      <c r="B308" s="89" t="s">
        <v>485</v>
      </c>
      <c r="C308" s="90" t="s">
        <v>494</v>
      </c>
      <c r="D308" s="198"/>
      <c r="E308" s="92" t="s">
        <v>42</v>
      </c>
      <c r="F308" s="222"/>
      <c r="G308" s="198"/>
      <c r="H308" s="198"/>
      <c r="I308" s="198"/>
      <c r="J308" s="198"/>
      <c r="K308" s="198"/>
    </row>
    <row r="309" spans="1:11">
      <c r="A309" s="192"/>
      <c r="B309" s="89" t="s">
        <v>485</v>
      </c>
      <c r="C309" s="90" t="s">
        <v>495</v>
      </c>
      <c r="D309" s="198"/>
      <c r="E309" s="92" t="s">
        <v>44</v>
      </c>
      <c r="F309" s="222"/>
      <c r="G309" s="198"/>
      <c r="H309" s="198"/>
      <c r="I309" s="198"/>
      <c r="J309" s="198"/>
      <c r="K309" s="198"/>
    </row>
    <row r="310" spans="1:11">
      <c r="A310" s="192"/>
      <c r="B310" s="89" t="s">
        <v>485</v>
      </c>
      <c r="C310" s="90" t="s">
        <v>496</v>
      </c>
      <c r="D310" s="198"/>
      <c r="E310" s="92" t="s">
        <v>55</v>
      </c>
      <c r="F310" s="222"/>
      <c r="G310" s="198"/>
      <c r="H310" s="198"/>
      <c r="I310" s="198"/>
      <c r="J310" s="198"/>
      <c r="K310" s="198"/>
    </row>
    <row r="311" spans="1:11">
      <c r="A311" s="191"/>
      <c r="B311" s="89" t="s">
        <v>485</v>
      </c>
      <c r="C311" s="90" t="s">
        <v>497</v>
      </c>
      <c r="D311" s="198"/>
      <c r="E311" s="103" t="s">
        <v>90</v>
      </c>
      <c r="F311" s="222"/>
      <c r="G311" s="198"/>
      <c r="H311" s="198"/>
      <c r="I311" s="198"/>
      <c r="J311" s="198"/>
      <c r="K311" s="199"/>
    </row>
    <row r="312" spans="1:11">
      <c r="A312" s="190">
        <v>95</v>
      </c>
      <c r="B312" s="89" t="s">
        <v>485</v>
      </c>
      <c r="C312" s="88" t="s">
        <v>498</v>
      </c>
      <c r="D312" s="196">
        <v>5</v>
      </c>
      <c r="E312" s="89" t="s">
        <v>98</v>
      </c>
      <c r="F312" s="237">
        <v>76</v>
      </c>
      <c r="G312" s="196"/>
      <c r="H312" s="196">
        <v>3800</v>
      </c>
      <c r="I312" s="196">
        <v>30000</v>
      </c>
      <c r="J312" s="196">
        <v>33800</v>
      </c>
      <c r="K312" s="241" t="s">
        <v>116</v>
      </c>
    </row>
    <row r="313" spans="1:11">
      <c r="A313" s="192"/>
      <c r="B313" s="89" t="s">
        <v>485</v>
      </c>
      <c r="C313" s="90" t="s">
        <v>499</v>
      </c>
      <c r="D313" s="198"/>
      <c r="E313" s="113" t="s">
        <v>42</v>
      </c>
      <c r="F313" s="222"/>
      <c r="G313" s="198"/>
      <c r="H313" s="198"/>
      <c r="I313" s="198"/>
      <c r="J313" s="198"/>
      <c r="K313" s="198"/>
    </row>
    <row r="314" spans="1:11">
      <c r="A314" s="192"/>
      <c r="B314" s="89" t="s">
        <v>485</v>
      </c>
      <c r="C314" s="90" t="s">
        <v>500</v>
      </c>
      <c r="D314" s="198"/>
      <c r="E314" s="92" t="s">
        <v>44</v>
      </c>
      <c r="F314" s="222"/>
      <c r="G314" s="198"/>
      <c r="H314" s="198"/>
      <c r="I314" s="198"/>
      <c r="J314" s="198"/>
      <c r="K314" s="198"/>
    </row>
    <row r="315" spans="1:11">
      <c r="A315" s="192"/>
      <c r="B315" s="89" t="s">
        <v>485</v>
      </c>
      <c r="C315" s="90" t="s">
        <v>501</v>
      </c>
      <c r="D315" s="198"/>
      <c r="E315" s="92" t="s">
        <v>55</v>
      </c>
      <c r="F315" s="222"/>
      <c r="G315" s="198"/>
      <c r="H315" s="198"/>
      <c r="I315" s="198"/>
      <c r="J315" s="198"/>
      <c r="K315" s="198"/>
    </row>
    <row r="316" spans="1:11">
      <c r="A316" s="191"/>
      <c r="B316" s="89" t="s">
        <v>485</v>
      </c>
      <c r="C316" s="90" t="s">
        <v>502</v>
      </c>
      <c r="D316" s="199"/>
      <c r="E316" s="92" t="s">
        <v>55</v>
      </c>
      <c r="F316" s="223"/>
      <c r="G316" s="199"/>
      <c r="H316" s="199"/>
      <c r="I316" s="199"/>
      <c r="J316" s="199"/>
      <c r="K316" s="199"/>
    </row>
    <row r="317" spans="1:11">
      <c r="A317" s="190">
        <v>96</v>
      </c>
      <c r="B317" s="89" t="s">
        <v>485</v>
      </c>
      <c r="C317" s="88" t="s">
        <v>503</v>
      </c>
      <c r="D317" s="197">
        <v>5</v>
      </c>
      <c r="E317" s="114" t="s">
        <v>44</v>
      </c>
      <c r="F317" s="221">
        <v>138</v>
      </c>
      <c r="G317" s="197"/>
      <c r="H317" s="197">
        <v>6900</v>
      </c>
      <c r="I317" s="197">
        <v>30000</v>
      </c>
      <c r="J317" s="197">
        <v>36900</v>
      </c>
      <c r="K317" s="197" t="s">
        <v>116</v>
      </c>
    </row>
    <row r="318" spans="1:11">
      <c r="A318" s="192"/>
      <c r="B318" s="89" t="s">
        <v>485</v>
      </c>
      <c r="C318" s="115" t="s">
        <v>504</v>
      </c>
      <c r="D318" s="196"/>
      <c r="E318" s="98" t="s">
        <v>98</v>
      </c>
      <c r="F318" s="237"/>
      <c r="G318" s="196"/>
      <c r="H318" s="196"/>
      <c r="I318" s="196"/>
      <c r="J318" s="196"/>
      <c r="K318" s="242"/>
    </row>
    <row r="319" spans="1:11">
      <c r="A319" s="192"/>
      <c r="B319" s="89" t="s">
        <v>485</v>
      </c>
      <c r="C319" s="90" t="s">
        <v>505</v>
      </c>
      <c r="D319" s="198"/>
      <c r="E319" s="113" t="s">
        <v>42</v>
      </c>
      <c r="F319" s="222"/>
      <c r="G319" s="198"/>
      <c r="H319" s="198"/>
      <c r="I319" s="198"/>
      <c r="J319" s="198"/>
      <c r="K319" s="198"/>
    </row>
    <row r="320" spans="1:11">
      <c r="A320" s="192"/>
      <c r="B320" s="89" t="s">
        <v>485</v>
      </c>
      <c r="C320" s="90" t="s">
        <v>506</v>
      </c>
      <c r="D320" s="198"/>
      <c r="E320" s="92" t="s">
        <v>82</v>
      </c>
      <c r="F320" s="222"/>
      <c r="G320" s="198"/>
      <c r="H320" s="198"/>
      <c r="I320" s="198"/>
      <c r="J320" s="198"/>
      <c r="K320" s="198"/>
    </row>
    <row r="321" spans="1:11">
      <c r="A321" s="191"/>
      <c r="B321" s="89" t="s">
        <v>485</v>
      </c>
      <c r="C321" s="90" t="s">
        <v>507</v>
      </c>
      <c r="D321" s="198"/>
      <c r="E321" s="103" t="s">
        <v>46</v>
      </c>
      <c r="F321" s="222"/>
      <c r="G321" s="198"/>
      <c r="H321" s="198"/>
      <c r="I321" s="198"/>
      <c r="J321" s="198"/>
      <c r="K321" s="199"/>
    </row>
    <row r="322" spans="1:11">
      <c r="A322" s="190">
        <v>97</v>
      </c>
      <c r="B322" s="89" t="s">
        <v>485</v>
      </c>
      <c r="C322" s="88" t="s">
        <v>508</v>
      </c>
      <c r="D322" s="196">
        <v>5</v>
      </c>
      <c r="E322" s="89" t="s">
        <v>98</v>
      </c>
      <c r="F322" s="237">
        <v>175</v>
      </c>
      <c r="G322" s="196"/>
      <c r="H322" s="196">
        <v>8750</v>
      </c>
      <c r="I322" s="196">
        <v>30000</v>
      </c>
      <c r="J322" s="196">
        <v>38750</v>
      </c>
      <c r="K322" s="241" t="s">
        <v>116</v>
      </c>
    </row>
    <row r="323" spans="1:11">
      <c r="A323" s="192"/>
      <c r="B323" s="89" t="s">
        <v>485</v>
      </c>
      <c r="C323" s="90" t="s">
        <v>509</v>
      </c>
      <c r="D323" s="198"/>
      <c r="E323" s="113" t="s">
        <v>42</v>
      </c>
      <c r="F323" s="222"/>
      <c r="G323" s="198"/>
      <c r="H323" s="198"/>
      <c r="I323" s="198"/>
      <c r="J323" s="198"/>
      <c r="K323" s="198"/>
    </row>
    <row r="324" spans="1:11">
      <c r="A324" s="192"/>
      <c r="B324" s="89" t="s">
        <v>485</v>
      </c>
      <c r="C324" s="90" t="s">
        <v>510</v>
      </c>
      <c r="D324" s="198"/>
      <c r="E324" s="92" t="s">
        <v>44</v>
      </c>
      <c r="F324" s="222"/>
      <c r="G324" s="198"/>
      <c r="H324" s="198"/>
      <c r="I324" s="198"/>
      <c r="J324" s="198"/>
      <c r="K324" s="198"/>
    </row>
    <row r="325" spans="1:11">
      <c r="A325" s="192"/>
      <c r="B325" s="89" t="s">
        <v>485</v>
      </c>
      <c r="C325" s="90" t="s">
        <v>511</v>
      </c>
      <c r="D325" s="198"/>
      <c r="E325" s="92" t="s">
        <v>55</v>
      </c>
      <c r="F325" s="222"/>
      <c r="G325" s="198"/>
      <c r="H325" s="198"/>
      <c r="I325" s="198"/>
      <c r="J325" s="198"/>
      <c r="K325" s="198"/>
    </row>
    <row r="326" spans="1:11">
      <c r="A326" s="191"/>
      <c r="B326" s="89" t="s">
        <v>485</v>
      </c>
      <c r="C326" s="90" t="s">
        <v>512</v>
      </c>
      <c r="D326" s="198"/>
      <c r="E326" s="103" t="s">
        <v>90</v>
      </c>
      <c r="F326" s="222"/>
      <c r="G326" s="198"/>
      <c r="H326" s="198"/>
      <c r="I326" s="198"/>
      <c r="J326" s="198"/>
      <c r="K326" s="199"/>
    </row>
    <row r="327" spans="1:11">
      <c r="A327" s="190">
        <v>98</v>
      </c>
      <c r="B327" s="89" t="s">
        <v>485</v>
      </c>
      <c r="C327" s="88" t="s">
        <v>513</v>
      </c>
      <c r="D327" s="196">
        <v>3</v>
      </c>
      <c r="E327" s="89" t="s">
        <v>98</v>
      </c>
      <c r="F327" s="237">
        <v>106.8</v>
      </c>
      <c r="G327" s="196"/>
      <c r="H327" s="196">
        <v>5340</v>
      </c>
      <c r="I327" s="196">
        <v>18000</v>
      </c>
      <c r="J327" s="196">
        <v>23340</v>
      </c>
      <c r="K327" s="241" t="s">
        <v>116</v>
      </c>
    </row>
    <row r="328" spans="1:11">
      <c r="A328" s="192"/>
      <c r="B328" s="89" t="s">
        <v>485</v>
      </c>
      <c r="C328" s="90" t="s">
        <v>514</v>
      </c>
      <c r="D328" s="198"/>
      <c r="E328" s="113" t="s">
        <v>42</v>
      </c>
      <c r="F328" s="222"/>
      <c r="G328" s="198"/>
      <c r="H328" s="198"/>
      <c r="I328" s="198"/>
      <c r="J328" s="198"/>
      <c r="K328" s="198"/>
    </row>
    <row r="329" spans="1:11">
      <c r="A329" s="191"/>
      <c r="B329" s="89" t="s">
        <v>485</v>
      </c>
      <c r="C329" s="90" t="s">
        <v>515</v>
      </c>
      <c r="D329" s="199"/>
      <c r="E329" s="92" t="s">
        <v>44</v>
      </c>
      <c r="F329" s="223"/>
      <c r="G329" s="199"/>
      <c r="H329" s="199"/>
      <c r="I329" s="199"/>
      <c r="J329" s="199"/>
      <c r="K329" s="199"/>
    </row>
    <row r="330" spans="1:11" ht="42.75">
      <c r="A330" s="190">
        <v>99</v>
      </c>
      <c r="B330" s="89" t="s">
        <v>485</v>
      </c>
      <c r="C330" s="99" t="s">
        <v>516</v>
      </c>
      <c r="D330" s="197">
        <v>3</v>
      </c>
      <c r="E330" s="91" t="s">
        <v>98</v>
      </c>
      <c r="F330" s="221">
        <v>52</v>
      </c>
      <c r="G330" s="197"/>
      <c r="H330" s="197">
        <v>2600</v>
      </c>
      <c r="I330" s="197">
        <v>18000</v>
      </c>
      <c r="J330" s="197">
        <v>20600</v>
      </c>
      <c r="K330" s="197" t="s">
        <v>116</v>
      </c>
    </row>
    <row r="331" spans="1:11">
      <c r="A331" s="192"/>
      <c r="B331" s="89" t="s">
        <v>485</v>
      </c>
      <c r="C331" s="90" t="s">
        <v>517</v>
      </c>
      <c r="D331" s="198"/>
      <c r="E331" s="92" t="s">
        <v>44</v>
      </c>
      <c r="F331" s="222"/>
      <c r="G331" s="198"/>
      <c r="H331" s="198"/>
      <c r="I331" s="198"/>
      <c r="J331" s="198"/>
      <c r="K331" s="198"/>
    </row>
    <row r="332" spans="1:11">
      <c r="A332" s="191"/>
      <c r="B332" s="89" t="s">
        <v>485</v>
      </c>
      <c r="C332" s="90" t="s">
        <v>518</v>
      </c>
      <c r="D332" s="199"/>
      <c r="E332" s="92" t="s">
        <v>55</v>
      </c>
      <c r="F332" s="223"/>
      <c r="G332" s="199"/>
      <c r="H332" s="199"/>
      <c r="I332" s="199"/>
      <c r="J332" s="199"/>
      <c r="K332" s="199"/>
    </row>
    <row r="333" spans="1:11">
      <c r="A333" s="190">
        <v>100</v>
      </c>
      <c r="B333" s="89" t="s">
        <v>485</v>
      </c>
      <c r="C333" s="98" t="s">
        <v>519</v>
      </c>
      <c r="D333" s="197">
        <v>6</v>
      </c>
      <c r="E333" s="91" t="s">
        <v>98</v>
      </c>
      <c r="F333" s="221">
        <v>97.6</v>
      </c>
      <c r="G333" s="197"/>
      <c r="H333" s="197">
        <v>4880</v>
      </c>
      <c r="I333" s="197">
        <v>36000</v>
      </c>
      <c r="J333" s="197">
        <v>40880</v>
      </c>
      <c r="K333" s="197" t="s">
        <v>116</v>
      </c>
    </row>
    <row r="334" spans="1:11">
      <c r="A334" s="192"/>
      <c r="B334" s="89" t="s">
        <v>485</v>
      </c>
      <c r="C334" s="90" t="s">
        <v>520</v>
      </c>
      <c r="D334" s="198"/>
      <c r="E334" s="92" t="s">
        <v>42</v>
      </c>
      <c r="F334" s="222"/>
      <c r="G334" s="198"/>
      <c r="H334" s="198"/>
      <c r="I334" s="198"/>
      <c r="J334" s="198"/>
      <c r="K334" s="198"/>
    </row>
    <row r="335" spans="1:11">
      <c r="A335" s="192"/>
      <c r="B335" s="89" t="s">
        <v>485</v>
      </c>
      <c r="C335" s="90" t="s">
        <v>521</v>
      </c>
      <c r="D335" s="198"/>
      <c r="E335" s="92" t="s">
        <v>44</v>
      </c>
      <c r="F335" s="222"/>
      <c r="G335" s="198"/>
      <c r="H335" s="198"/>
      <c r="I335" s="198"/>
      <c r="J335" s="198"/>
      <c r="K335" s="198"/>
    </row>
    <row r="336" spans="1:11">
      <c r="A336" s="192"/>
      <c r="B336" s="89" t="s">
        <v>485</v>
      </c>
      <c r="C336" s="90" t="s">
        <v>522</v>
      </c>
      <c r="D336" s="198"/>
      <c r="E336" s="92" t="s">
        <v>44</v>
      </c>
      <c r="F336" s="222"/>
      <c r="G336" s="198"/>
      <c r="H336" s="198"/>
      <c r="I336" s="198"/>
      <c r="J336" s="198"/>
      <c r="K336" s="198"/>
    </row>
    <row r="337" spans="1:11">
      <c r="A337" s="192"/>
      <c r="B337" s="89" t="s">
        <v>485</v>
      </c>
      <c r="C337" s="90" t="s">
        <v>523</v>
      </c>
      <c r="D337" s="198"/>
      <c r="E337" s="92" t="s">
        <v>55</v>
      </c>
      <c r="F337" s="222"/>
      <c r="G337" s="198"/>
      <c r="H337" s="198"/>
      <c r="I337" s="198"/>
      <c r="J337" s="198"/>
      <c r="K337" s="198"/>
    </row>
    <row r="338" spans="1:11">
      <c r="A338" s="191"/>
      <c r="B338" s="89" t="s">
        <v>485</v>
      </c>
      <c r="C338" s="90" t="s">
        <v>524</v>
      </c>
      <c r="D338" s="199"/>
      <c r="E338" s="92" t="s">
        <v>90</v>
      </c>
      <c r="F338" s="223"/>
      <c r="G338" s="199"/>
      <c r="H338" s="199"/>
      <c r="I338" s="199"/>
      <c r="J338" s="199"/>
      <c r="K338" s="199"/>
    </row>
    <row r="339" spans="1:11">
      <c r="A339" s="190">
        <v>101</v>
      </c>
      <c r="B339" s="89" t="s">
        <v>485</v>
      </c>
      <c r="C339" s="88" t="s">
        <v>525</v>
      </c>
      <c r="D339" s="197">
        <v>4</v>
      </c>
      <c r="E339" s="91" t="s">
        <v>98</v>
      </c>
      <c r="F339" s="221">
        <v>152.63</v>
      </c>
      <c r="G339" s="197"/>
      <c r="H339" s="197">
        <v>7631.5</v>
      </c>
      <c r="I339" s="197">
        <v>24000</v>
      </c>
      <c r="J339" s="197">
        <v>31631.5</v>
      </c>
      <c r="K339" s="197" t="s">
        <v>116</v>
      </c>
    </row>
    <row r="340" spans="1:11">
      <c r="A340" s="192"/>
      <c r="B340" s="89" t="s">
        <v>485</v>
      </c>
      <c r="C340" s="90" t="s">
        <v>526</v>
      </c>
      <c r="D340" s="198"/>
      <c r="E340" s="92" t="s">
        <v>42</v>
      </c>
      <c r="F340" s="222"/>
      <c r="G340" s="198"/>
      <c r="H340" s="198"/>
      <c r="I340" s="198"/>
      <c r="J340" s="198"/>
      <c r="K340" s="198"/>
    </row>
    <row r="341" spans="1:11">
      <c r="A341" s="192"/>
      <c r="B341" s="89" t="s">
        <v>485</v>
      </c>
      <c r="C341" s="90" t="s">
        <v>527</v>
      </c>
      <c r="D341" s="198"/>
      <c r="E341" s="92" t="s">
        <v>44</v>
      </c>
      <c r="F341" s="222"/>
      <c r="G341" s="198"/>
      <c r="H341" s="198"/>
      <c r="I341" s="198"/>
      <c r="J341" s="198"/>
      <c r="K341" s="198"/>
    </row>
    <row r="342" spans="1:11">
      <c r="A342" s="191"/>
      <c r="B342" s="89" t="s">
        <v>485</v>
      </c>
      <c r="C342" s="90" t="s">
        <v>528</v>
      </c>
      <c r="D342" s="199"/>
      <c r="E342" s="92" t="s">
        <v>55</v>
      </c>
      <c r="F342" s="223"/>
      <c r="G342" s="199"/>
      <c r="H342" s="199"/>
      <c r="I342" s="199"/>
      <c r="J342" s="199"/>
      <c r="K342" s="199"/>
    </row>
    <row r="343" spans="1:11">
      <c r="A343" s="190">
        <v>102</v>
      </c>
      <c r="B343" s="89" t="s">
        <v>529</v>
      </c>
      <c r="C343" s="99" t="s">
        <v>530</v>
      </c>
      <c r="D343" s="212">
        <v>3</v>
      </c>
      <c r="E343" s="110" t="s">
        <v>98</v>
      </c>
      <c r="F343" s="234">
        <v>150</v>
      </c>
      <c r="G343" s="212"/>
      <c r="H343" s="212">
        <v>7500</v>
      </c>
      <c r="I343" s="212">
        <v>18000</v>
      </c>
      <c r="J343" s="212">
        <v>25500</v>
      </c>
      <c r="K343" s="212" t="s">
        <v>116</v>
      </c>
    </row>
    <row r="344" spans="1:11">
      <c r="A344" s="192"/>
      <c r="B344" s="89" t="s">
        <v>529</v>
      </c>
      <c r="C344" s="90" t="s">
        <v>531</v>
      </c>
      <c r="D344" s="213"/>
      <c r="E344" s="92" t="s">
        <v>42</v>
      </c>
      <c r="F344" s="235"/>
      <c r="G344" s="213"/>
      <c r="H344" s="213"/>
      <c r="I344" s="213"/>
      <c r="J344" s="213"/>
      <c r="K344" s="213"/>
    </row>
    <row r="345" spans="1:11">
      <c r="A345" s="191"/>
      <c r="B345" s="89" t="s">
        <v>529</v>
      </c>
      <c r="C345" s="90" t="s">
        <v>532</v>
      </c>
      <c r="D345" s="214"/>
      <c r="E345" s="92" t="s">
        <v>55</v>
      </c>
      <c r="F345" s="236"/>
      <c r="G345" s="214"/>
      <c r="H345" s="214"/>
      <c r="I345" s="214"/>
      <c r="J345" s="214"/>
      <c r="K345" s="214"/>
    </row>
    <row r="346" spans="1:11">
      <c r="A346" s="190">
        <v>103</v>
      </c>
      <c r="B346" s="89" t="s">
        <v>529</v>
      </c>
      <c r="C346" s="99" t="s">
        <v>533</v>
      </c>
      <c r="D346" s="212">
        <v>4</v>
      </c>
      <c r="E346" s="110" t="s">
        <v>98</v>
      </c>
      <c r="F346" s="234">
        <v>110.68</v>
      </c>
      <c r="G346" s="212"/>
      <c r="H346" s="212">
        <v>5534</v>
      </c>
      <c r="I346" s="212">
        <v>24000</v>
      </c>
      <c r="J346" s="212">
        <v>29534</v>
      </c>
      <c r="K346" s="212" t="s">
        <v>116</v>
      </c>
    </row>
    <row r="347" spans="1:11">
      <c r="A347" s="192"/>
      <c r="B347" s="89" t="s">
        <v>529</v>
      </c>
      <c r="C347" s="90" t="s">
        <v>534</v>
      </c>
      <c r="D347" s="213"/>
      <c r="E347" s="92" t="s">
        <v>42</v>
      </c>
      <c r="F347" s="235"/>
      <c r="G347" s="213"/>
      <c r="H347" s="213"/>
      <c r="I347" s="213"/>
      <c r="J347" s="213"/>
      <c r="K347" s="213"/>
    </row>
    <row r="348" spans="1:11">
      <c r="A348" s="192"/>
      <c r="B348" s="89" t="s">
        <v>529</v>
      </c>
      <c r="C348" s="90" t="s">
        <v>535</v>
      </c>
      <c r="D348" s="213"/>
      <c r="E348" s="92" t="s">
        <v>44</v>
      </c>
      <c r="F348" s="235"/>
      <c r="G348" s="213"/>
      <c r="H348" s="213"/>
      <c r="I348" s="213"/>
      <c r="J348" s="213"/>
      <c r="K348" s="213"/>
    </row>
    <row r="349" spans="1:11">
      <c r="A349" s="191"/>
      <c r="B349" s="89" t="s">
        <v>529</v>
      </c>
      <c r="C349" s="90" t="s">
        <v>536</v>
      </c>
      <c r="D349" s="214"/>
      <c r="E349" s="92" t="s">
        <v>44</v>
      </c>
      <c r="F349" s="236"/>
      <c r="G349" s="214"/>
      <c r="H349" s="214"/>
      <c r="I349" s="214"/>
      <c r="J349" s="214"/>
      <c r="K349" s="214"/>
    </row>
    <row r="350" spans="1:11">
      <c r="A350" s="190">
        <v>104</v>
      </c>
      <c r="B350" s="89" t="s">
        <v>529</v>
      </c>
      <c r="C350" s="99" t="s">
        <v>537</v>
      </c>
      <c r="D350" s="212">
        <v>2</v>
      </c>
      <c r="E350" s="110" t="s">
        <v>98</v>
      </c>
      <c r="F350" s="234">
        <v>90.15</v>
      </c>
      <c r="G350" s="212"/>
      <c r="H350" s="212">
        <v>4507.5</v>
      </c>
      <c r="I350" s="212">
        <v>12000</v>
      </c>
      <c r="J350" s="212">
        <v>16507.5</v>
      </c>
      <c r="K350" s="212" t="s">
        <v>116</v>
      </c>
    </row>
    <row r="351" spans="1:11">
      <c r="A351" s="191"/>
      <c r="B351" s="89" t="s">
        <v>529</v>
      </c>
      <c r="C351" s="90" t="s">
        <v>538</v>
      </c>
      <c r="D351" s="214"/>
      <c r="E351" s="92" t="s">
        <v>44</v>
      </c>
      <c r="F351" s="236"/>
      <c r="G351" s="214"/>
      <c r="H351" s="214"/>
      <c r="I351" s="214"/>
      <c r="J351" s="214"/>
      <c r="K351" s="214"/>
    </row>
    <row r="352" spans="1:11">
      <c r="A352" s="89">
        <v>105</v>
      </c>
      <c r="B352" s="89" t="s">
        <v>529</v>
      </c>
      <c r="C352" s="99" t="s">
        <v>539</v>
      </c>
      <c r="D352" s="111">
        <v>1</v>
      </c>
      <c r="E352" s="111" t="s">
        <v>98</v>
      </c>
      <c r="F352" s="93">
        <v>121.05</v>
      </c>
      <c r="G352" s="89"/>
      <c r="H352" s="89">
        <v>6052.5</v>
      </c>
      <c r="I352" s="89">
        <v>6000</v>
      </c>
      <c r="J352" s="89">
        <v>12052.5</v>
      </c>
      <c r="K352" s="89" t="s">
        <v>116</v>
      </c>
    </row>
    <row r="353" spans="1:11">
      <c r="A353" s="196">
        <v>106</v>
      </c>
      <c r="B353" s="89" t="s">
        <v>529</v>
      </c>
      <c r="C353" s="116" t="s">
        <v>540</v>
      </c>
      <c r="D353" s="215">
        <v>3</v>
      </c>
      <c r="E353" s="117" t="s">
        <v>98</v>
      </c>
      <c r="F353" s="238">
        <v>111.65</v>
      </c>
      <c r="G353" s="215"/>
      <c r="H353" s="215">
        <f>F353*50</f>
        <v>5582.5</v>
      </c>
      <c r="I353" s="215">
        <v>18000</v>
      </c>
      <c r="J353" s="215">
        <v>23582.5</v>
      </c>
      <c r="K353" s="215" t="s">
        <v>116</v>
      </c>
    </row>
    <row r="354" spans="1:11">
      <c r="A354" s="196"/>
      <c r="B354" s="89" t="s">
        <v>529</v>
      </c>
      <c r="C354" s="116" t="s">
        <v>541</v>
      </c>
      <c r="D354" s="216"/>
      <c r="E354" s="117" t="s">
        <v>42</v>
      </c>
      <c r="F354" s="239"/>
      <c r="G354" s="216"/>
      <c r="H354" s="216"/>
      <c r="I354" s="216"/>
      <c r="J354" s="216"/>
      <c r="K354" s="216"/>
    </row>
    <row r="355" spans="1:11">
      <c r="A355" s="196"/>
      <c r="B355" s="89" t="s">
        <v>529</v>
      </c>
      <c r="C355" s="116" t="s">
        <v>542</v>
      </c>
      <c r="D355" s="217"/>
      <c r="E355" s="117" t="s">
        <v>44</v>
      </c>
      <c r="F355" s="240"/>
      <c r="G355" s="217"/>
      <c r="H355" s="217"/>
      <c r="I355" s="217"/>
      <c r="J355" s="217"/>
      <c r="K355" s="217"/>
    </row>
    <row r="356" spans="1:11">
      <c r="A356" s="190">
        <v>107</v>
      </c>
      <c r="B356" s="89" t="s">
        <v>529</v>
      </c>
      <c r="C356" s="99" t="s">
        <v>543</v>
      </c>
      <c r="D356" s="212">
        <v>3</v>
      </c>
      <c r="E356" s="110" t="s">
        <v>98</v>
      </c>
      <c r="F356" s="234">
        <v>115</v>
      </c>
      <c r="G356" s="212"/>
      <c r="H356" s="212">
        <v>5750</v>
      </c>
      <c r="I356" s="212">
        <v>18000</v>
      </c>
      <c r="J356" s="212">
        <v>23750</v>
      </c>
      <c r="K356" s="212" t="s">
        <v>116</v>
      </c>
    </row>
    <row r="357" spans="1:11">
      <c r="A357" s="192"/>
      <c r="B357" s="89" t="s">
        <v>529</v>
      </c>
      <c r="C357" s="90" t="s">
        <v>544</v>
      </c>
      <c r="D357" s="213"/>
      <c r="E357" s="92" t="s">
        <v>44</v>
      </c>
      <c r="F357" s="235"/>
      <c r="G357" s="213"/>
      <c r="H357" s="213"/>
      <c r="I357" s="213"/>
      <c r="J357" s="213"/>
      <c r="K357" s="213"/>
    </row>
    <row r="358" spans="1:11">
      <c r="A358" s="191"/>
      <c r="B358" s="89" t="s">
        <v>529</v>
      </c>
      <c r="C358" s="90" t="s">
        <v>545</v>
      </c>
      <c r="D358" s="214"/>
      <c r="E358" s="92" t="s">
        <v>492</v>
      </c>
      <c r="F358" s="236"/>
      <c r="G358" s="214"/>
      <c r="H358" s="214"/>
      <c r="I358" s="214"/>
      <c r="J358" s="214"/>
      <c r="K358" s="214"/>
    </row>
    <row r="359" spans="1:11">
      <c r="A359" s="190">
        <v>108</v>
      </c>
      <c r="B359" s="89" t="s">
        <v>529</v>
      </c>
      <c r="C359" s="99" t="s">
        <v>546</v>
      </c>
      <c r="D359" s="212">
        <v>3</v>
      </c>
      <c r="E359" s="110" t="s">
        <v>98</v>
      </c>
      <c r="F359" s="234">
        <v>100.5</v>
      </c>
      <c r="G359" s="212"/>
      <c r="H359" s="212">
        <v>5025</v>
      </c>
      <c r="I359" s="212">
        <v>18000</v>
      </c>
      <c r="J359" s="212">
        <v>23025</v>
      </c>
      <c r="K359" s="212" t="s">
        <v>116</v>
      </c>
    </row>
    <row r="360" spans="1:11">
      <c r="A360" s="192"/>
      <c r="B360" s="89" t="s">
        <v>529</v>
      </c>
      <c r="C360" s="90" t="s">
        <v>547</v>
      </c>
      <c r="D360" s="213"/>
      <c r="E360" s="92" t="s">
        <v>44</v>
      </c>
      <c r="F360" s="235"/>
      <c r="G360" s="213"/>
      <c r="H360" s="213"/>
      <c r="I360" s="213"/>
      <c r="J360" s="213"/>
      <c r="K360" s="213"/>
    </row>
    <row r="361" spans="1:11">
      <c r="A361" s="191"/>
      <c r="B361" s="89" t="s">
        <v>529</v>
      </c>
      <c r="C361" s="90" t="s">
        <v>548</v>
      </c>
      <c r="D361" s="214"/>
      <c r="E361" s="92" t="s">
        <v>90</v>
      </c>
      <c r="F361" s="236"/>
      <c r="G361" s="214"/>
      <c r="H361" s="214"/>
      <c r="I361" s="214"/>
      <c r="J361" s="214"/>
      <c r="K361" s="214"/>
    </row>
    <row r="362" spans="1:11">
      <c r="A362" s="190">
        <v>109</v>
      </c>
      <c r="B362" s="89" t="s">
        <v>529</v>
      </c>
      <c r="C362" s="99" t="s">
        <v>549</v>
      </c>
      <c r="D362" s="212">
        <v>5</v>
      </c>
      <c r="E362" s="110" t="s">
        <v>98</v>
      </c>
      <c r="F362" s="234">
        <v>80.650000000000006</v>
      </c>
      <c r="G362" s="212"/>
      <c r="H362" s="212">
        <v>4032.5</v>
      </c>
      <c r="I362" s="212">
        <v>30000</v>
      </c>
      <c r="J362" s="212">
        <v>34032.5</v>
      </c>
      <c r="K362" s="212" t="s">
        <v>116</v>
      </c>
    </row>
    <row r="363" spans="1:11">
      <c r="A363" s="192"/>
      <c r="B363" s="89" t="s">
        <v>529</v>
      </c>
      <c r="C363" s="90" t="s">
        <v>550</v>
      </c>
      <c r="D363" s="213"/>
      <c r="E363" s="92" t="s">
        <v>42</v>
      </c>
      <c r="F363" s="235"/>
      <c r="G363" s="213"/>
      <c r="H363" s="213"/>
      <c r="I363" s="213"/>
      <c r="J363" s="213"/>
      <c r="K363" s="213"/>
    </row>
    <row r="364" spans="1:11">
      <c r="A364" s="192"/>
      <c r="B364" s="89" t="s">
        <v>529</v>
      </c>
      <c r="C364" s="90" t="s">
        <v>551</v>
      </c>
      <c r="D364" s="213"/>
      <c r="E364" s="92" t="s">
        <v>44</v>
      </c>
      <c r="F364" s="235"/>
      <c r="G364" s="213"/>
      <c r="H364" s="213"/>
      <c r="I364" s="213"/>
      <c r="J364" s="213"/>
      <c r="K364" s="213"/>
    </row>
    <row r="365" spans="1:11">
      <c r="A365" s="192"/>
      <c r="B365" s="89" t="s">
        <v>529</v>
      </c>
      <c r="C365" s="90" t="s">
        <v>552</v>
      </c>
      <c r="D365" s="213"/>
      <c r="E365" s="92" t="s">
        <v>55</v>
      </c>
      <c r="F365" s="235"/>
      <c r="G365" s="213"/>
      <c r="H365" s="213"/>
      <c r="I365" s="213"/>
      <c r="J365" s="213"/>
      <c r="K365" s="213"/>
    </row>
    <row r="366" spans="1:11">
      <c r="A366" s="192"/>
      <c r="B366" s="87" t="s">
        <v>529</v>
      </c>
      <c r="C366" s="101" t="s">
        <v>553</v>
      </c>
      <c r="D366" s="213"/>
      <c r="E366" s="103" t="s">
        <v>90</v>
      </c>
      <c r="F366" s="235"/>
      <c r="G366" s="213"/>
      <c r="H366" s="213"/>
      <c r="I366" s="213"/>
      <c r="J366" s="213"/>
      <c r="K366" s="213"/>
    </row>
    <row r="367" spans="1:11">
      <c r="A367" s="188" t="s">
        <v>20</v>
      </c>
      <c r="B367" s="189"/>
      <c r="C367" s="85" t="s">
        <v>554</v>
      </c>
      <c r="D367" s="85" t="s">
        <v>555</v>
      </c>
      <c r="E367" s="85"/>
      <c r="F367" s="118" t="s">
        <v>556</v>
      </c>
      <c r="G367" s="85"/>
      <c r="H367" s="85">
        <v>603046.5</v>
      </c>
      <c r="I367" s="85">
        <v>2172000</v>
      </c>
      <c r="J367" s="85">
        <v>2775046.5</v>
      </c>
      <c r="K367" s="85"/>
    </row>
  </sheetData>
  <mergeCells count="741">
    <mergeCell ref="K356:K358"/>
    <mergeCell ref="K359:K361"/>
    <mergeCell ref="K362:K366"/>
    <mergeCell ref="K322:K326"/>
    <mergeCell ref="K327:K329"/>
    <mergeCell ref="K330:K332"/>
    <mergeCell ref="K333:K338"/>
    <mergeCell ref="K339:K342"/>
    <mergeCell ref="K343:K345"/>
    <mergeCell ref="K346:K349"/>
    <mergeCell ref="K350:K351"/>
    <mergeCell ref="K353:K355"/>
    <mergeCell ref="K286:K290"/>
    <mergeCell ref="K291:K292"/>
    <mergeCell ref="K293:K297"/>
    <mergeCell ref="K298:K299"/>
    <mergeCell ref="K300:K301"/>
    <mergeCell ref="K302:K306"/>
    <mergeCell ref="K307:K311"/>
    <mergeCell ref="K312:K316"/>
    <mergeCell ref="K317:K321"/>
    <mergeCell ref="K246:K249"/>
    <mergeCell ref="K250:K253"/>
    <mergeCell ref="K255:K260"/>
    <mergeCell ref="K261:K263"/>
    <mergeCell ref="K265:K268"/>
    <mergeCell ref="K269:K271"/>
    <mergeCell ref="K272:K275"/>
    <mergeCell ref="K276:K280"/>
    <mergeCell ref="K281:K285"/>
    <mergeCell ref="K206:K208"/>
    <mergeCell ref="K209:K211"/>
    <mergeCell ref="K212:K213"/>
    <mergeCell ref="K214:K216"/>
    <mergeCell ref="K217:K220"/>
    <mergeCell ref="K221:K226"/>
    <mergeCell ref="K228:K230"/>
    <mergeCell ref="K231:K240"/>
    <mergeCell ref="K242:K245"/>
    <mergeCell ref="K165:K168"/>
    <mergeCell ref="K169:K173"/>
    <mergeCell ref="K174:K179"/>
    <mergeCell ref="K180:K184"/>
    <mergeCell ref="K185:K190"/>
    <mergeCell ref="K191:K192"/>
    <mergeCell ref="K193:K195"/>
    <mergeCell ref="K196:K197"/>
    <mergeCell ref="K199:K205"/>
    <mergeCell ref="K134:K136"/>
    <mergeCell ref="K137:K141"/>
    <mergeCell ref="K142:K145"/>
    <mergeCell ref="K146:K150"/>
    <mergeCell ref="K151:K152"/>
    <mergeCell ref="K153:K155"/>
    <mergeCell ref="K156:K159"/>
    <mergeCell ref="K161:K162"/>
    <mergeCell ref="K163:K164"/>
    <mergeCell ref="K103:K105"/>
    <mergeCell ref="K106:K108"/>
    <mergeCell ref="K109:K113"/>
    <mergeCell ref="K114:K116"/>
    <mergeCell ref="K117:K119"/>
    <mergeCell ref="K120:K123"/>
    <mergeCell ref="K124:K126"/>
    <mergeCell ref="K127:K128"/>
    <mergeCell ref="K129:K132"/>
    <mergeCell ref="K68:K70"/>
    <mergeCell ref="K73:K74"/>
    <mergeCell ref="K75:K79"/>
    <mergeCell ref="K81:K84"/>
    <mergeCell ref="K85:K87"/>
    <mergeCell ref="K88:K89"/>
    <mergeCell ref="K90:K94"/>
    <mergeCell ref="K97:K98"/>
    <mergeCell ref="K99:K102"/>
    <mergeCell ref="J343:J345"/>
    <mergeCell ref="J346:J349"/>
    <mergeCell ref="J350:J351"/>
    <mergeCell ref="J353:J355"/>
    <mergeCell ref="J356:J358"/>
    <mergeCell ref="J359:J361"/>
    <mergeCell ref="J362:J366"/>
    <mergeCell ref="K3:K4"/>
    <mergeCell ref="K5:K6"/>
    <mergeCell ref="K7:K8"/>
    <mergeCell ref="K9:K12"/>
    <mergeCell ref="K13:K17"/>
    <mergeCell ref="K18:K21"/>
    <mergeCell ref="K22:K25"/>
    <mergeCell ref="K26:K29"/>
    <mergeCell ref="K30:K31"/>
    <mergeCell ref="K32:K36"/>
    <mergeCell ref="K38:K43"/>
    <mergeCell ref="K45:K48"/>
    <mergeCell ref="K51:K54"/>
    <mergeCell ref="K55:K57"/>
    <mergeCell ref="K58:K59"/>
    <mergeCell ref="K61:K63"/>
    <mergeCell ref="K64:K67"/>
    <mergeCell ref="J302:J306"/>
    <mergeCell ref="J307:J311"/>
    <mergeCell ref="J312:J316"/>
    <mergeCell ref="J317:J321"/>
    <mergeCell ref="J322:J326"/>
    <mergeCell ref="J327:J329"/>
    <mergeCell ref="J330:J332"/>
    <mergeCell ref="J333:J338"/>
    <mergeCell ref="J339:J342"/>
    <mergeCell ref="J269:J271"/>
    <mergeCell ref="J272:J275"/>
    <mergeCell ref="J276:J280"/>
    <mergeCell ref="J281:J285"/>
    <mergeCell ref="J286:J290"/>
    <mergeCell ref="J291:J292"/>
    <mergeCell ref="J293:J297"/>
    <mergeCell ref="J298:J299"/>
    <mergeCell ref="J300:J301"/>
    <mergeCell ref="J221:J226"/>
    <mergeCell ref="J228:J230"/>
    <mergeCell ref="J231:J240"/>
    <mergeCell ref="J242:J245"/>
    <mergeCell ref="J246:J249"/>
    <mergeCell ref="J250:J253"/>
    <mergeCell ref="J255:J260"/>
    <mergeCell ref="J261:J263"/>
    <mergeCell ref="J265:J268"/>
    <mergeCell ref="J191:J192"/>
    <mergeCell ref="J193:J195"/>
    <mergeCell ref="J196:J197"/>
    <mergeCell ref="J199:J205"/>
    <mergeCell ref="J206:J208"/>
    <mergeCell ref="J209:J211"/>
    <mergeCell ref="J212:J213"/>
    <mergeCell ref="J214:J216"/>
    <mergeCell ref="J217:J220"/>
    <mergeCell ref="J153:J155"/>
    <mergeCell ref="J156:J159"/>
    <mergeCell ref="J161:J162"/>
    <mergeCell ref="J163:J164"/>
    <mergeCell ref="J165:J168"/>
    <mergeCell ref="J169:J173"/>
    <mergeCell ref="J174:J179"/>
    <mergeCell ref="J180:J184"/>
    <mergeCell ref="J185:J190"/>
    <mergeCell ref="J120:J123"/>
    <mergeCell ref="J124:J126"/>
    <mergeCell ref="J127:J128"/>
    <mergeCell ref="J129:J132"/>
    <mergeCell ref="J134:J136"/>
    <mergeCell ref="J137:J141"/>
    <mergeCell ref="J142:J145"/>
    <mergeCell ref="J146:J150"/>
    <mergeCell ref="J151:J152"/>
    <mergeCell ref="J88:J89"/>
    <mergeCell ref="J90:J94"/>
    <mergeCell ref="J97:J98"/>
    <mergeCell ref="J99:J102"/>
    <mergeCell ref="J103:J105"/>
    <mergeCell ref="J106:J108"/>
    <mergeCell ref="J109:J113"/>
    <mergeCell ref="J114:J116"/>
    <mergeCell ref="J117:J119"/>
    <mergeCell ref="I359:I361"/>
    <mergeCell ref="I362:I366"/>
    <mergeCell ref="J3:J4"/>
    <mergeCell ref="J5:J6"/>
    <mergeCell ref="J7:J8"/>
    <mergeCell ref="J9:J12"/>
    <mergeCell ref="J13:J17"/>
    <mergeCell ref="J18:J21"/>
    <mergeCell ref="J22:J25"/>
    <mergeCell ref="J26:J29"/>
    <mergeCell ref="J30:J31"/>
    <mergeCell ref="J32:J36"/>
    <mergeCell ref="J38:J43"/>
    <mergeCell ref="J45:J48"/>
    <mergeCell ref="J51:J54"/>
    <mergeCell ref="J55:J57"/>
    <mergeCell ref="J58:J59"/>
    <mergeCell ref="J61:J63"/>
    <mergeCell ref="J64:J67"/>
    <mergeCell ref="J68:J70"/>
    <mergeCell ref="J73:J74"/>
    <mergeCell ref="J75:J79"/>
    <mergeCell ref="J81:J84"/>
    <mergeCell ref="J85:J87"/>
    <mergeCell ref="I327:I329"/>
    <mergeCell ref="I330:I332"/>
    <mergeCell ref="I333:I338"/>
    <mergeCell ref="I339:I342"/>
    <mergeCell ref="I343:I345"/>
    <mergeCell ref="I346:I349"/>
    <mergeCell ref="I350:I351"/>
    <mergeCell ref="I353:I355"/>
    <mergeCell ref="I356:I358"/>
    <mergeCell ref="I291:I292"/>
    <mergeCell ref="I293:I297"/>
    <mergeCell ref="I298:I299"/>
    <mergeCell ref="I300:I301"/>
    <mergeCell ref="I302:I306"/>
    <mergeCell ref="I307:I311"/>
    <mergeCell ref="I312:I316"/>
    <mergeCell ref="I317:I321"/>
    <mergeCell ref="I322:I326"/>
    <mergeCell ref="I250:I253"/>
    <mergeCell ref="I255:I260"/>
    <mergeCell ref="I261:I263"/>
    <mergeCell ref="I265:I268"/>
    <mergeCell ref="I269:I271"/>
    <mergeCell ref="I272:I275"/>
    <mergeCell ref="I276:I280"/>
    <mergeCell ref="I281:I285"/>
    <mergeCell ref="I286:I290"/>
    <mergeCell ref="I209:I211"/>
    <mergeCell ref="I212:I213"/>
    <mergeCell ref="I214:I216"/>
    <mergeCell ref="I217:I220"/>
    <mergeCell ref="I221:I226"/>
    <mergeCell ref="I228:I230"/>
    <mergeCell ref="I231:I240"/>
    <mergeCell ref="I242:I245"/>
    <mergeCell ref="I246:I249"/>
    <mergeCell ref="I169:I173"/>
    <mergeCell ref="I174:I179"/>
    <mergeCell ref="I180:I184"/>
    <mergeCell ref="I185:I190"/>
    <mergeCell ref="I191:I192"/>
    <mergeCell ref="I193:I195"/>
    <mergeCell ref="I196:I197"/>
    <mergeCell ref="I199:I205"/>
    <mergeCell ref="I206:I208"/>
    <mergeCell ref="I137:I141"/>
    <mergeCell ref="I142:I145"/>
    <mergeCell ref="I146:I150"/>
    <mergeCell ref="I151:I152"/>
    <mergeCell ref="I153:I155"/>
    <mergeCell ref="I156:I159"/>
    <mergeCell ref="I161:I162"/>
    <mergeCell ref="I163:I164"/>
    <mergeCell ref="I165:I168"/>
    <mergeCell ref="I106:I108"/>
    <mergeCell ref="I109:I113"/>
    <mergeCell ref="I114:I116"/>
    <mergeCell ref="I117:I119"/>
    <mergeCell ref="I120:I123"/>
    <mergeCell ref="I124:I126"/>
    <mergeCell ref="I127:I128"/>
    <mergeCell ref="I129:I132"/>
    <mergeCell ref="I134:I136"/>
    <mergeCell ref="I73:I74"/>
    <mergeCell ref="I75:I79"/>
    <mergeCell ref="I81:I84"/>
    <mergeCell ref="I85:I87"/>
    <mergeCell ref="I88:I89"/>
    <mergeCell ref="I90:I94"/>
    <mergeCell ref="I97:I98"/>
    <mergeCell ref="I99:I102"/>
    <mergeCell ref="I103:I105"/>
    <mergeCell ref="H346:H349"/>
    <mergeCell ref="H350:H351"/>
    <mergeCell ref="H353:H355"/>
    <mergeCell ref="H356:H358"/>
    <mergeCell ref="H359:H361"/>
    <mergeCell ref="H362:H366"/>
    <mergeCell ref="I3:I4"/>
    <mergeCell ref="I5:I6"/>
    <mergeCell ref="I7:I8"/>
    <mergeCell ref="I9:I12"/>
    <mergeCell ref="I13:I17"/>
    <mergeCell ref="I18:I21"/>
    <mergeCell ref="I22:I25"/>
    <mergeCell ref="I26:I29"/>
    <mergeCell ref="I30:I31"/>
    <mergeCell ref="I32:I36"/>
    <mergeCell ref="I38:I43"/>
    <mergeCell ref="I45:I48"/>
    <mergeCell ref="I51:I54"/>
    <mergeCell ref="I55:I57"/>
    <mergeCell ref="I58:I59"/>
    <mergeCell ref="I61:I63"/>
    <mergeCell ref="I64:I67"/>
    <mergeCell ref="I68:I70"/>
    <mergeCell ref="H307:H311"/>
    <mergeCell ref="H312:H316"/>
    <mergeCell ref="H317:H321"/>
    <mergeCell ref="H322:H326"/>
    <mergeCell ref="H327:H329"/>
    <mergeCell ref="H330:H332"/>
    <mergeCell ref="H333:H338"/>
    <mergeCell ref="H339:H342"/>
    <mergeCell ref="H343:H345"/>
    <mergeCell ref="H272:H275"/>
    <mergeCell ref="H276:H280"/>
    <mergeCell ref="H281:H285"/>
    <mergeCell ref="H286:H290"/>
    <mergeCell ref="H291:H292"/>
    <mergeCell ref="H293:H297"/>
    <mergeCell ref="H298:H299"/>
    <mergeCell ref="H300:H301"/>
    <mergeCell ref="H302:H306"/>
    <mergeCell ref="H228:H230"/>
    <mergeCell ref="H231:H240"/>
    <mergeCell ref="H242:H245"/>
    <mergeCell ref="H246:H249"/>
    <mergeCell ref="H250:H253"/>
    <mergeCell ref="H255:H260"/>
    <mergeCell ref="H261:H263"/>
    <mergeCell ref="H265:H268"/>
    <mergeCell ref="H269:H271"/>
    <mergeCell ref="H193:H195"/>
    <mergeCell ref="H196:H197"/>
    <mergeCell ref="H199:H205"/>
    <mergeCell ref="H206:H208"/>
    <mergeCell ref="H209:H211"/>
    <mergeCell ref="H212:H213"/>
    <mergeCell ref="H214:H216"/>
    <mergeCell ref="H217:H220"/>
    <mergeCell ref="H221:H226"/>
    <mergeCell ref="H156:H159"/>
    <mergeCell ref="H161:H162"/>
    <mergeCell ref="H163:H164"/>
    <mergeCell ref="H165:H168"/>
    <mergeCell ref="H169:H173"/>
    <mergeCell ref="H174:H179"/>
    <mergeCell ref="H180:H184"/>
    <mergeCell ref="H185:H190"/>
    <mergeCell ref="H191:H192"/>
    <mergeCell ref="H124:H126"/>
    <mergeCell ref="H127:H128"/>
    <mergeCell ref="H129:H132"/>
    <mergeCell ref="H134:H136"/>
    <mergeCell ref="H137:H141"/>
    <mergeCell ref="H142:H145"/>
    <mergeCell ref="H146:H150"/>
    <mergeCell ref="H151:H152"/>
    <mergeCell ref="H153:H155"/>
    <mergeCell ref="H90:H94"/>
    <mergeCell ref="H97:H98"/>
    <mergeCell ref="H99:H102"/>
    <mergeCell ref="H103:H105"/>
    <mergeCell ref="H106:H108"/>
    <mergeCell ref="H109:H113"/>
    <mergeCell ref="H114:H116"/>
    <mergeCell ref="H117:H119"/>
    <mergeCell ref="H120:H123"/>
    <mergeCell ref="G362:G366"/>
    <mergeCell ref="H3:H4"/>
    <mergeCell ref="H5:H6"/>
    <mergeCell ref="H7:H8"/>
    <mergeCell ref="H9:H12"/>
    <mergeCell ref="H13:H17"/>
    <mergeCell ref="H18:H21"/>
    <mergeCell ref="H22:H25"/>
    <mergeCell ref="H26:H29"/>
    <mergeCell ref="H30:H31"/>
    <mergeCell ref="H32:H36"/>
    <mergeCell ref="H38:H43"/>
    <mergeCell ref="H45:H48"/>
    <mergeCell ref="H51:H54"/>
    <mergeCell ref="H55:H57"/>
    <mergeCell ref="H58:H59"/>
    <mergeCell ref="H61:H63"/>
    <mergeCell ref="H64:H67"/>
    <mergeCell ref="H68:H70"/>
    <mergeCell ref="H73:H74"/>
    <mergeCell ref="H75:H79"/>
    <mergeCell ref="H81:H84"/>
    <mergeCell ref="H85:H87"/>
    <mergeCell ref="H88:H89"/>
    <mergeCell ref="G330:G332"/>
    <mergeCell ref="G333:G338"/>
    <mergeCell ref="G339:G342"/>
    <mergeCell ref="G343:G345"/>
    <mergeCell ref="G346:G349"/>
    <mergeCell ref="G350:G351"/>
    <mergeCell ref="G353:G355"/>
    <mergeCell ref="G356:G358"/>
    <mergeCell ref="G359:G361"/>
    <mergeCell ref="G293:G297"/>
    <mergeCell ref="G298:G299"/>
    <mergeCell ref="G300:G301"/>
    <mergeCell ref="G302:G306"/>
    <mergeCell ref="G307:G311"/>
    <mergeCell ref="G312:G316"/>
    <mergeCell ref="G317:G321"/>
    <mergeCell ref="G322:G326"/>
    <mergeCell ref="G327:G329"/>
    <mergeCell ref="G255:G260"/>
    <mergeCell ref="G261:G263"/>
    <mergeCell ref="G265:G268"/>
    <mergeCell ref="G269:G271"/>
    <mergeCell ref="G272:G275"/>
    <mergeCell ref="G276:G280"/>
    <mergeCell ref="G281:G285"/>
    <mergeCell ref="G286:G290"/>
    <mergeCell ref="G291:G292"/>
    <mergeCell ref="G212:G213"/>
    <mergeCell ref="G214:G216"/>
    <mergeCell ref="G217:G220"/>
    <mergeCell ref="G221:G226"/>
    <mergeCell ref="G228:G230"/>
    <mergeCell ref="G231:G240"/>
    <mergeCell ref="G242:G245"/>
    <mergeCell ref="G246:G249"/>
    <mergeCell ref="G250:G253"/>
    <mergeCell ref="G174:G179"/>
    <mergeCell ref="G180:G184"/>
    <mergeCell ref="G185:G190"/>
    <mergeCell ref="G191:G192"/>
    <mergeCell ref="G193:G195"/>
    <mergeCell ref="G196:G197"/>
    <mergeCell ref="G199:G205"/>
    <mergeCell ref="G206:G208"/>
    <mergeCell ref="G209:G211"/>
    <mergeCell ref="G142:G145"/>
    <mergeCell ref="G146:G150"/>
    <mergeCell ref="G151:G152"/>
    <mergeCell ref="G153:G155"/>
    <mergeCell ref="G156:G159"/>
    <mergeCell ref="G161:G162"/>
    <mergeCell ref="G163:G164"/>
    <mergeCell ref="G165:G168"/>
    <mergeCell ref="G169:G173"/>
    <mergeCell ref="G109:G113"/>
    <mergeCell ref="G114:G116"/>
    <mergeCell ref="G117:G119"/>
    <mergeCell ref="G120:G123"/>
    <mergeCell ref="G124:G126"/>
    <mergeCell ref="G127:G128"/>
    <mergeCell ref="G129:G132"/>
    <mergeCell ref="G134:G136"/>
    <mergeCell ref="G137:G141"/>
    <mergeCell ref="G75:G79"/>
    <mergeCell ref="G81:G84"/>
    <mergeCell ref="G85:G87"/>
    <mergeCell ref="G88:G89"/>
    <mergeCell ref="G90:G94"/>
    <mergeCell ref="G97:G98"/>
    <mergeCell ref="G99:G102"/>
    <mergeCell ref="G103:G105"/>
    <mergeCell ref="G106:G108"/>
    <mergeCell ref="G38:G43"/>
    <mergeCell ref="G45:G48"/>
    <mergeCell ref="G51:G54"/>
    <mergeCell ref="G55:G57"/>
    <mergeCell ref="G58:G59"/>
    <mergeCell ref="G61:G63"/>
    <mergeCell ref="G64:G67"/>
    <mergeCell ref="G68:G70"/>
    <mergeCell ref="G73:G74"/>
    <mergeCell ref="G5:G6"/>
    <mergeCell ref="G7:G8"/>
    <mergeCell ref="G9:G12"/>
    <mergeCell ref="G13:G17"/>
    <mergeCell ref="G18:G21"/>
    <mergeCell ref="G22:G25"/>
    <mergeCell ref="G26:G29"/>
    <mergeCell ref="G30:G31"/>
    <mergeCell ref="G32:G36"/>
    <mergeCell ref="F333:F338"/>
    <mergeCell ref="F339:F342"/>
    <mergeCell ref="F343:F345"/>
    <mergeCell ref="F346:F349"/>
    <mergeCell ref="F350:F351"/>
    <mergeCell ref="F353:F355"/>
    <mergeCell ref="F356:F358"/>
    <mergeCell ref="F359:F361"/>
    <mergeCell ref="F362:F366"/>
    <mergeCell ref="F298:F299"/>
    <mergeCell ref="F300:F301"/>
    <mergeCell ref="F302:F306"/>
    <mergeCell ref="F307:F311"/>
    <mergeCell ref="F312:F316"/>
    <mergeCell ref="F317:F321"/>
    <mergeCell ref="F322:F326"/>
    <mergeCell ref="F327:F329"/>
    <mergeCell ref="F330:F332"/>
    <mergeCell ref="F261:F263"/>
    <mergeCell ref="F265:F268"/>
    <mergeCell ref="F269:F271"/>
    <mergeCell ref="F272:F275"/>
    <mergeCell ref="F276:F280"/>
    <mergeCell ref="F281:F285"/>
    <mergeCell ref="F286:F290"/>
    <mergeCell ref="F291:F292"/>
    <mergeCell ref="F293:F297"/>
    <mergeCell ref="F214:F216"/>
    <mergeCell ref="F217:F220"/>
    <mergeCell ref="F221:F226"/>
    <mergeCell ref="F228:F230"/>
    <mergeCell ref="F231:F240"/>
    <mergeCell ref="F242:F245"/>
    <mergeCell ref="F246:F249"/>
    <mergeCell ref="F250:F253"/>
    <mergeCell ref="F255:F260"/>
    <mergeCell ref="F180:F184"/>
    <mergeCell ref="F185:F190"/>
    <mergeCell ref="F191:F192"/>
    <mergeCell ref="F193:F195"/>
    <mergeCell ref="F196:F197"/>
    <mergeCell ref="F199:F205"/>
    <mergeCell ref="F206:F208"/>
    <mergeCell ref="F209:F211"/>
    <mergeCell ref="F212:F213"/>
    <mergeCell ref="F146:F150"/>
    <mergeCell ref="F151:F152"/>
    <mergeCell ref="F153:F155"/>
    <mergeCell ref="F156:F159"/>
    <mergeCell ref="F161:F162"/>
    <mergeCell ref="F163:F164"/>
    <mergeCell ref="F165:F168"/>
    <mergeCell ref="F169:F173"/>
    <mergeCell ref="F174:F179"/>
    <mergeCell ref="F114:F116"/>
    <mergeCell ref="F117:F119"/>
    <mergeCell ref="F120:F123"/>
    <mergeCell ref="F124:F126"/>
    <mergeCell ref="F127:F128"/>
    <mergeCell ref="F129:F132"/>
    <mergeCell ref="F134:F136"/>
    <mergeCell ref="F137:F141"/>
    <mergeCell ref="F142:F145"/>
    <mergeCell ref="F81:F84"/>
    <mergeCell ref="F85:F87"/>
    <mergeCell ref="F88:F89"/>
    <mergeCell ref="F90:F94"/>
    <mergeCell ref="F97:F98"/>
    <mergeCell ref="F99:F102"/>
    <mergeCell ref="F103:F105"/>
    <mergeCell ref="F106:F108"/>
    <mergeCell ref="F109:F113"/>
    <mergeCell ref="D353:D355"/>
    <mergeCell ref="D356:D358"/>
    <mergeCell ref="D359:D361"/>
    <mergeCell ref="D362:D366"/>
    <mergeCell ref="E3:E4"/>
    <mergeCell ref="F5:F6"/>
    <mergeCell ref="F7:F8"/>
    <mergeCell ref="F9:F12"/>
    <mergeCell ref="F13:F17"/>
    <mergeCell ref="F18:F21"/>
    <mergeCell ref="F22:F25"/>
    <mergeCell ref="F26:F29"/>
    <mergeCell ref="F30:F31"/>
    <mergeCell ref="F32:F36"/>
    <mergeCell ref="F38:F43"/>
    <mergeCell ref="F45:F48"/>
    <mergeCell ref="F51:F54"/>
    <mergeCell ref="F55:F57"/>
    <mergeCell ref="F58:F59"/>
    <mergeCell ref="F61:F63"/>
    <mergeCell ref="F64:F67"/>
    <mergeCell ref="F68:F70"/>
    <mergeCell ref="F73:F74"/>
    <mergeCell ref="F75:F79"/>
    <mergeCell ref="D317:D321"/>
    <mergeCell ref="D322:D326"/>
    <mergeCell ref="D327:D329"/>
    <mergeCell ref="D330:D332"/>
    <mergeCell ref="D333:D338"/>
    <mergeCell ref="D339:D342"/>
    <mergeCell ref="D343:D345"/>
    <mergeCell ref="D346:D349"/>
    <mergeCell ref="D350:D351"/>
    <mergeCell ref="D281:D285"/>
    <mergeCell ref="D286:D290"/>
    <mergeCell ref="D291:D292"/>
    <mergeCell ref="D293:D297"/>
    <mergeCell ref="D298:D299"/>
    <mergeCell ref="D300:D301"/>
    <mergeCell ref="D302:D306"/>
    <mergeCell ref="D307:D311"/>
    <mergeCell ref="D312:D316"/>
    <mergeCell ref="D242:D245"/>
    <mergeCell ref="D246:D249"/>
    <mergeCell ref="D250:D253"/>
    <mergeCell ref="D255:D260"/>
    <mergeCell ref="D261:D263"/>
    <mergeCell ref="D265:D268"/>
    <mergeCell ref="D269:D271"/>
    <mergeCell ref="D272:D275"/>
    <mergeCell ref="D276:D280"/>
    <mergeCell ref="D199:D205"/>
    <mergeCell ref="D206:D208"/>
    <mergeCell ref="D209:D211"/>
    <mergeCell ref="D212:D213"/>
    <mergeCell ref="D214:D216"/>
    <mergeCell ref="D217:D220"/>
    <mergeCell ref="D221:D226"/>
    <mergeCell ref="D228:D230"/>
    <mergeCell ref="D231:D240"/>
    <mergeCell ref="D163:D164"/>
    <mergeCell ref="D165:D168"/>
    <mergeCell ref="D169:D173"/>
    <mergeCell ref="D174:D179"/>
    <mergeCell ref="D180:D184"/>
    <mergeCell ref="D185:D190"/>
    <mergeCell ref="D191:D192"/>
    <mergeCell ref="D193:D195"/>
    <mergeCell ref="D196:D197"/>
    <mergeCell ref="D129:D132"/>
    <mergeCell ref="D134:D136"/>
    <mergeCell ref="D137:D141"/>
    <mergeCell ref="D142:D145"/>
    <mergeCell ref="D146:D150"/>
    <mergeCell ref="D151:D152"/>
    <mergeCell ref="D153:D155"/>
    <mergeCell ref="D156:D159"/>
    <mergeCell ref="D161:D162"/>
    <mergeCell ref="D99:D102"/>
    <mergeCell ref="D103:D105"/>
    <mergeCell ref="D106:D108"/>
    <mergeCell ref="D109:D113"/>
    <mergeCell ref="D114:D116"/>
    <mergeCell ref="D117:D119"/>
    <mergeCell ref="D120:D123"/>
    <mergeCell ref="D124:D126"/>
    <mergeCell ref="D127:D128"/>
    <mergeCell ref="D64:D67"/>
    <mergeCell ref="D68:D70"/>
    <mergeCell ref="D73:D74"/>
    <mergeCell ref="D75:D79"/>
    <mergeCell ref="D81:D84"/>
    <mergeCell ref="D85:D87"/>
    <mergeCell ref="D88:D89"/>
    <mergeCell ref="D90:D94"/>
    <mergeCell ref="D97:D98"/>
    <mergeCell ref="D26:D29"/>
    <mergeCell ref="D30:D31"/>
    <mergeCell ref="D32:D36"/>
    <mergeCell ref="D38:D43"/>
    <mergeCell ref="D45:D48"/>
    <mergeCell ref="D51:D54"/>
    <mergeCell ref="D55:D57"/>
    <mergeCell ref="D58:D59"/>
    <mergeCell ref="D61:D63"/>
    <mergeCell ref="B3:B4"/>
    <mergeCell ref="C3:C4"/>
    <mergeCell ref="D3:D4"/>
    <mergeCell ref="D5:D6"/>
    <mergeCell ref="D7:D8"/>
    <mergeCell ref="D9:D12"/>
    <mergeCell ref="D13:D17"/>
    <mergeCell ref="D18:D21"/>
    <mergeCell ref="D22:D25"/>
    <mergeCell ref="A333:A338"/>
    <mergeCell ref="A339:A342"/>
    <mergeCell ref="A343:A345"/>
    <mergeCell ref="A346:A349"/>
    <mergeCell ref="A350:A351"/>
    <mergeCell ref="A353:A355"/>
    <mergeCell ref="A356:A358"/>
    <mergeCell ref="A359:A361"/>
    <mergeCell ref="A362:A366"/>
    <mergeCell ref="A298:A299"/>
    <mergeCell ref="A300:A301"/>
    <mergeCell ref="A302:A306"/>
    <mergeCell ref="A307:A311"/>
    <mergeCell ref="A312:A316"/>
    <mergeCell ref="A317:A321"/>
    <mergeCell ref="A322:A326"/>
    <mergeCell ref="A327:A329"/>
    <mergeCell ref="A330:A332"/>
    <mergeCell ref="A261:A263"/>
    <mergeCell ref="A265:A268"/>
    <mergeCell ref="A269:A271"/>
    <mergeCell ref="A272:A275"/>
    <mergeCell ref="A276:A280"/>
    <mergeCell ref="A281:A285"/>
    <mergeCell ref="A286:A290"/>
    <mergeCell ref="A291:A292"/>
    <mergeCell ref="A293:A297"/>
    <mergeCell ref="A214:A216"/>
    <mergeCell ref="A217:A220"/>
    <mergeCell ref="A221:A226"/>
    <mergeCell ref="A228:A230"/>
    <mergeCell ref="A231:A240"/>
    <mergeCell ref="A242:A245"/>
    <mergeCell ref="A246:A249"/>
    <mergeCell ref="A250:A253"/>
    <mergeCell ref="A255:A260"/>
    <mergeCell ref="A180:A184"/>
    <mergeCell ref="A185:A190"/>
    <mergeCell ref="A191:A192"/>
    <mergeCell ref="A193:A195"/>
    <mergeCell ref="A196:A197"/>
    <mergeCell ref="A199:A205"/>
    <mergeCell ref="A206:A208"/>
    <mergeCell ref="A209:A211"/>
    <mergeCell ref="A212:A213"/>
    <mergeCell ref="A146:A150"/>
    <mergeCell ref="A151:A152"/>
    <mergeCell ref="A153:A155"/>
    <mergeCell ref="A156:A159"/>
    <mergeCell ref="A161:A162"/>
    <mergeCell ref="A163:A164"/>
    <mergeCell ref="A165:A168"/>
    <mergeCell ref="A169:A173"/>
    <mergeCell ref="A174:A179"/>
    <mergeCell ref="A114:A116"/>
    <mergeCell ref="A117:A119"/>
    <mergeCell ref="A120:A123"/>
    <mergeCell ref="A124:A126"/>
    <mergeCell ref="A127:A128"/>
    <mergeCell ref="A129:A132"/>
    <mergeCell ref="A134:A136"/>
    <mergeCell ref="A137:A141"/>
    <mergeCell ref="A142:A145"/>
    <mergeCell ref="A81:A84"/>
    <mergeCell ref="A85:A87"/>
    <mergeCell ref="A88:A89"/>
    <mergeCell ref="A90:A94"/>
    <mergeCell ref="A97:A98"/>
    <mergeCell ref="A99:A102"/>
    <mergeCell ref="A103:A105"/>
    <mergeCell ref="A106:A108"/>
    <mergeCell ref="A109:A113"/>
    <mergeCell ref="A1:K1"/>
    <mergeCell ref="A2:K2"/>
    <mergeCell ref="F3:G3"/>
    <mergeCell ref="A367:B367"/>
    <mergeCell ref="A3:A4"/>
    <mergeCell ref="A5:A6"/>
    <mergeCell ref="A7:A8"/>
    <mergeCell ref="A9:A12"/>
    <mergeCell ref="A13:A17"/>
    <mergeCell ref="A18:A21"/>
    <mergeCell ref="A22:A25"/>
    <mergeCell ref="A26:A29"/>
    <mergeCell ref="A30:A31"/>
    <mergeCell ref="A32:A36"/>
    <mergeCell ref="A38:A43"/>
    <mergeCell ref="A45:A48"/>
    <mergeCell ref="A51:A54"/>
    <mergeCell ref="A55:A57"/>
    <mergeCell ref="A58:A59"/>
    <mergeCell ref="A61:A63"/>
    <mergeCell ref="A64:A67"/>
    <mergeCell ref="A68:A70"/>
    <mergeCell ref="A73:A74"/>
    <mergeCell ref="A75:A79"/>
  </mergeCells>
  <phoneticPr fontId="25" type="noConversion"/>
  <conditionalFormatting sqref="C169:C173">
    <cfRule type="duplicateValues" dxfId="1" priority="1"/>
  </conditionalFormatting>
  <pageMargins left="0.75" right="0.75" top="1" bottom="1" header="0.51180555555555596" footer="0.51180555555555596"/>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dimension ref="A1:L136"/>
  <sheetViews>
    <sheetView workbookViewId="0">
      <selection activeCell="L3" sqref="L1:L1048576"/>
    </sheetView>
  </sheetViews>
  <sheetFormatPr defaultColWidth="9" defaultRowHeight="14.25"/>
  <cols>
    <col min="1" max="1" width="5.25" customWidth="1"/>
    <col min="2" max="2" width="6.75" customWidth="1"/>
    <col min="3" max="3" width="8.25" customWidth="1"/>
    <col min="5" max="5" width="5.375" customWidth="1"/>
    <col min="6" max="6" width="6.5" customWidth="1"/>
    <col min="9" max="9" width="9.375"/>
    <col min="11" max="11" width="10.375"/>
  </cols>
  <sheetData>
    <row r="1" spans="1:12" ht="38.1" customHeight="1">
      <c r="A1" s="170" t="s">
        <v>557</v>
      </c>
      <c r="B1" s="170"/>
      <c r="C1" s="170"/>
      <c r="D1" s="170"/>
      <c r="E1" s="170"/>
      <c r="F1" s="170"/>
      <c r="G1" s="170"/>
      <c r="H1" s="170"/>
      <c r="I1" s="170"/>
      <c r="J1" s="170"/>
      <c r="K1" s="170"/>
      <c r="L1" s="170"/>
    </row>
    <row r="2" spans="1:12" ht="33.950000000000003" customHeight="1">
      <c r="A2" s="171" t="s">
        <v>558</v>
      </c>
      <c r="B2" s="171"/>
      <c r="C2" s="171"/>
      <c r="D2" s="171"/>
      <c r="E2" s="171"/>
      <c r="F2" s="171"/>
      <c r="G2" s="171"/>
      <c r="H2" s="171"/>
      <c r="I2" s="171"/>
      <c r="J2" s="171"/>
      <c r="K2" s="171"/>
      <c r="L2" s="171"/>
    </row>
    <row r="3" spans="1:12">
      <c r="A3" s="187" t="s">
        <v>24</v>
      </c>
      <c r="B3" s="187" t="s">
        <v>2</v>
      </c>
      <c r="C3" s="187" t="s">
        <v>25</v>
      </c>
      <c r="D3" s="187" t="s">
        <v>26</v>
      </c>
      <c r="E3" s="187" t="s">
        <v>28</v>
      </c>
      <c r="F3" s="187" t="s">
        <v>29</v>
      </c>
      <c r="G3" s="187" t="s">
        <v>31</v>
      </c>
      <c r="H3" s="187"/>
      <c r="I3" s="187" t="s">
        <v>109</v>
      </c>
      <c r="J3" s="187" t="s">
        <v>8</v>
      </c>
      <c r="K3" s="187" t="s">
        <v>33</v>
      </c>
      <c r="L3" s="187" t="s">
        <v>111</v>
      </c>
    </row>
    <row r="4" spans="1:12" ht="24">
      <c r="A4" s="187"/>
      <c r="B4" s="187"/>
      <c r="C4" s="187"/>
      <c r="D4" s="187"/>
      <c r="E4" s="187"/>
      <c r="F4" s="187"/>
      <c r="G4" s="33" t="s">
        <v>112</v>
      </c>
      <c r="H4" s="33" t="s">
        <v>36</v>
      </c>
      <c r="I4" s="187"/>
      <c r="J4" s="187"/>
      <c r="K4" s="187"/>
      <c r="L4" s="187"/>
    </row>
    <row r="5" spans="1:12" ht="18.95" customHeight="1">
      <c r="A5" s="256">
        <v>1</v>
      </c>
      <c r="B5" s="256" t="s">
        <v>13</v>
      </c>
      <c r="C5" s="256" t="s">
        <v>559</v>
      </c>
      <c r="D5" s="80" t="s">
        <v>560</v>
      </c>
      <c r="E5" s="256">
        <v>2</v>
      </c>
      <c r="F5" s="79" t="s">
        <v>98</v>
      </c>
      <c r="G5" s="260">
        <v>132.720000043</v>
      </c>
      <c r="H5" s="256"/>
      <c r="I5" s="256">
        <v>6636</v>
      </c>
      <c r="J5" s="256">
        <v>12000</v>
      </c>
      <c r="K5" s="256">
        <v>18636</v>
      </c>
      <c r="L5" s="256" t="s">
        <v>116</v>
      </c>
    </row>
    <row r="6" spans="1:12" ht="18.95" customHeight="1">
      <c r="A6" s="256"/>
      <c r="B6" s="256"/>
      <c r="C6" s="256"/>
      <c r="D6" s="50" t="s">
        <v>561</v>
      </c>
      <c r="E6" s="256"/>
      <c r="F6" s="79" t="s">
        <v>42</v>
      </c>
      <c r="G6" s="260"/>
      <c r="H6" s="256"/>
      <c r="I6" s="256"/>
      <c r="J6" s="256"/>
      <c r="K6" s="256"/>
      <c r="L6" s="256"/>
    </row>
    <row r="7" spans="1:12" ht="18.95" customHeight="1">
      <c r="A7" s="256">
        <v>2</v>
      </c>
      <c r="B7" s="256" t="s">
        <v>13</v>
      </c>
      <c r="C7" s="256" t="s">
        <v>559</v>
      </c>
      <c r="D7" s="50" t="s">
        <v>562</v>
      </c>
      <c r="E7" s="256">
        <v>5</v>
      </c>
      <c r="F7" s="50" t="s">
        <v>98</v>
      </c>
      <c r="G7" s="261">
        <v>93.839999990999999</v>
      </c>
      <c r="H7" s="256"/>
      <c r="I7" s="256">
        <v>4692</v>
      </c>
      <c r="J7" s="256">
        <v>30000</v>
      </c>
      <c r="K7" s="256">
        <v>34692</v>
      </c>
      <c r="L7" s="256" t="s">
        <v>116</v>
      </c>
    </row>
    <row r="8" spans="1:12" ht="18.95" customHeight="1">
      <c r="A8" s="256"/>
      <c r="B8" s="256"/>
      <c r="C8" s="256"/>
      <c r="D8" s="50" t="s">
        <v>563</v>
      </c>
      <c r="E8" s="256"/>
      <c r="F8" s="50" t="s">
        <v>42</v>
      </c>
      <c r="G8" s="261"/>
      <c r="H8" s="256"/>
      <c r="I8" s="256"/>
      <c r="J8" s="256"/>
      <c r="K8" s="256"/>
      <c r="L8" s="256"/>
    </row>
    <row r="9" spans="1:12" ht="18.95" customHeight="1">
      <c r="A9" s="256"/>
      <c r="B9" s="256"/>
      <c r="C9" s="256"/>
      <c r="D9" s="50" t="s">
        <v>564</v>
      </c>
      <c r="E9" s="256"/>
      <c r="F9" s="50" t="s">
        <v>565</v>
      </c>
      <c r="G9" s="261"/>
      <c r="H9" s="256"/>
      <c r="I9" s="256"/>
      <c r="J9" s="256"/>
      <c r="K9" s="256"/>
      <c r="L9" s="256"/>
    </row>
    <row r="10" spans="1:12" ht="18.95" customHeight="1">
      <c r="A10" s="256"/>
      <c r="B10" s="256"/>
      <c r="C10" s="256"/>
      <c r="D10" s="50" t="s">
        <v>566</v>
      </c>
      <c r="E10" s="256"/>
      <c r="F10" s="50" t="s">
        <v>567</v>
      </c>
      <c r="G10" s="261"/>
      <c r="H10" s="256"/>
      <c r="I10" s="256"/>
      <c r="J10" s="256"/>
      <c r="K10" s="256"/>
      <c r="L10" s="256"/>
    </row>
    <row r="11" spans="1:12" ht="18.95" customHeight="1">
      <c r="A11" s="256"/>
      <c r="B11" s="256"/>
      <c r="C11" s="256"/>
      <c r="D11" s="50" t="s">
        <v>568</v>
      </c>
      <c r="E11" s="256"/>
      <c r="F11" s="79" t="s">
        <v>569</v>
      </c>
      <c r="G11" s="261"/>
      <c r="H11" s="256"/>
      <c r="I11" s="256"/>
      <c r="J11" s="256"/>
      <c r="K11" s="256"/>
      <c r="L11" s="256"/>
    </row>
    <row r="12" spans="1:12" ht="18.95" customHeight="1">
      <c r="A12" s="256">
        <v>3</v>
      </c>
      <c r="B12" s="256" t="s">
        <v>13</v>
      </c>
      <c r="C12" s="256" t="s">
        <v>559</v>
      </c>
      <c r="D12" s="50" t="s">
        <v>570</v>
      </c>
      <c r="E12" s="256">
        <v>3</v>
      </c>
      <c r="F12" s="50" t="s">
        <v>98</v>
      </c>
      <c r="G12" s="262">
        <v>109.440000011</v>
      </c>
      <c r="H12" s="256"/>
      <c r="I12" s="256">
        <v>5472</v>
      </c>
      <c r="J12" s="256">
        <v>18000</v>
      </c>
      <c r="K12" s="256">
        <v>23472</v>
      </c>
      <c r="L12" s="256" t="s">
        <v>116</v>
      </c>
    </row>
    <row r="13" spans="1:12" ht="18.95" customHeight="1">
      <c r="A13" s="256"/>
      <c r="B13" s="256"/>
      <c r="C13" s="256"/>
      <c r="D13" s="50" t="s">
        <v>571</v>
      </c>
      <c r="E13" s="256"/>
      <c r="F13" s="50" t="s">
        <v>572</v>
      </c>
      <c r="G13" s="262"/>
      <c r="H13" s="256"/>
      <c r="I13" s="256"/>
      <c r="J13" s="256"/>
      <c r="K13" s="256"/>
      <c r="L13" s="256"/>
    </row>
    <row r="14" spans="1:12" ht="18.95" customHeight="1">
      <c r="A14" s="256"/>
      <c r="B14" s="256"/>
      <c r="C14" s="256"/>
      <c r="D14" s="50" t="s">
        <v>573</v>
      </c>
      <c r="E14" s="256"/>
      <c r="F14" s="50" t="s">
        <v>70</v>
      </c>
      <c r="G14" s="262"/>
      <c r="H14" s="256"/>
      <c r="I14" s="256"/>
      <c r="J14" s="256"/>
      <c r="K14" s="256"/>
      <c r="L14" s="256"/>
    </row>
    <row r="15" spans="1:12" ht="18.95" customHeight="1">
      <c r="A15" s="79">
        <v>4</v>
      </c>
      <c r="B15" s="79" t="s">
        <v>13</v>
      </c>
      <c r="C15" s="79" t="s">
        <v>559</v>
      </c>
      <c r="D15" s="50" t="s">
        <v>574</v>
      </c>
      <c r="E15" s="79">
        <v>1</v>
      </c>
      <c r="F15" s="79" t="s">
        <v>98</v>
      </c>
      <c r="G15" s="82">
        <v>78</v>
      </c>
      <c r="H15" s="79"/>
      <c r="I15" s="79">
        <v>3900</v>
      </c>
      <c r="J15" s="79">
        <v>6000</v>
      </c>
      <c r="K15" s="79">
        <v>9900</v>
      </c>
      <c r="L15" s="79" t="s">
        <v>116</v>
      </c>
    </row>
    <row r="16" spans="1:12" ht="18.95" customHeight="1">
      <c r="A16" s="256">
        <v>5</v>
      </c>
      <c r="B16" s="256" t="s">
        <v>13</v>
      </c>
      <c r="C16" s="256" t="s">
        <v>559</v>
      </c>
      <c r="D16" s="50" t="s">
        <v>575</v>
      </c>
      <c r="E16" s="256">
        <v>3</v>
      </c>
      <c r="F16" s="50" t="s">
        <v>98</v>
      </c>
      <c r="G16" s="262">
        <v>100.05000001800001</v>
      </c>
      <c r="H16" s="256"/>
      <c r="I16" s="256">
        <v>5002.5</v>
      </c>
      <c r="J16" s="256">
        <v>18000</v>
      </c>
      <c r="K16" s="256">
        <v>23002.5</v>
      </c>
      <c r="L16" s="256" t="s">
        <v>116</v>
      </c>
    </row>
    <row r="17" spans="1:12" ht="18.95" customHeight="1">
      <c r="A17" s="256"/>
      <c r="B17" s="256"/>
      <c r="C17" s="256"/>
      <c r="D17" s="50" t="s">
        <v>576</v>
      </c>
      <c r="E17" s="256"/>
      <c r="F17" s="50" t="s">
        <v>42</v>
      </c>
      <c r="G17" s="262"/>
      <c r="H17" s="256"/>
      <c r="I17" s="256"/>
      <c r="J17" s="256"/>
      <c r="K17" s="256"/>
      <c r="L17" s="256"/>
    </row>
    <row r="18" spans="1:12" ht="18.95" customHeight="1">
      <c r="A18" s="256"/>
      <c r="B18" s="256"/>
      <c r="C18" s="256"/>
      <c r="D18" s="50" t="s">
        <v>577</v>
      </c>
      <c r="E18" s="256"/>
      <c r="F18" s="50" t="s">
        <v>572</v>
      </c>
      <c r="G18" s="262"/>
      <c r="H18" s="256"/>
      <c r="I18" s="256"/>
      <c r="J18" s="256"/>
      <c r="K18" s="256"/>
      <c r="L18" s="256"/>
    </row>
    <row r="19" spans="1:12" ht="18.95" customHeight="1">
      <c r="A19" s="256">
        <v>6</v>
      </c>
      <c r="B19" s="256" t="s">
        <v>13</v>
      </c>
      <c r="C19" s="256" t="s">
        <v>559</v>
      </c>
      <c r="D19" s="53" t="s">
        <v>578</v>
      </c>
      <c r="E19" s="256">
        <v>4</v>
      </c>
      <c r="F19" s="79" t="s">
        <v>98</v>
      </c>
      <c r="G19" s="262">
        <v>154.96999803899999</v>
      </c>
      <c r="H19" s="256"/>
      <c r="I19" s="256">
        <v>7748.5</v>
      </c>
      <c r="J19" s="256">
        <v>24000</v>
      </c>
      <c r="K19" s="256">
        <v>31748.5</v>
      </c>
      <c r="L19" s="256" t="s">
        <v>116</v>
      </c>
    </row>
    <row r="20" spans="1:12" ht="18.95" customHeight="1">
      <c r="A20" s="256"/>
      <c r="B20" s="256"/>
      <c r="C20" s="256"/>
      <c r="D20" s="50" t="s">
        <v>579</v>
      </c>
      <c r="E20" s="256"/>
      <c r="F20" s="50" t="s">
        <v>42</v>
      </c>
      <c r="G20" s="262"/>
      <c r="H20" s="256"/>
      <c r="I20" s="256"/>
      <c r="J20" s="256"/>
      <c r="K20" s="256"/>
      <c r="L20" s="256"/>
    </row>
    <row r="21" spans="1:12" ht="18.95" customHeight="1">
      <c r="A21" s="256"/>
      <c r="B21" s="256"/>
      <c r="C21" s="256"/>
      <c r="D21" s="50" t="s">
        <v>580</v>
      </c>
      <c r="E21" s="256"/>
      <c r="F21" s="50" t="s">
        <v>581</v>
      </c>
      <c r="G21" s="262"/>
      <c r="H21" s="256"/>
      <c r="I21" s="256"/>
      <c r="J21" s="256"/>
      <c r="K21" s="256"/>
      <c r="L21" s="256"/>
    </row>
    <row r="22" spans="1:12" ht="18.95" customHeight="1">
      <c r="A22" s="256"/>
      <c r="B22" s="256"/>
      <c r="C22" s="256"/>
      <c r="D22" s="50" t="s">
        <v>582</v>
      </c>
      <c r="E22" s="256"/>
      <c r="F22" s="50" t="s">
        <v>572</v>
      </c>
      <c r="G22" s="262"/>
      <c r="H22" s="256"/>
      <c r="I22" s="256"/>
      <c r="J22" s="256"/>
      <c r="K22" s="256"/>
      <c r="L22" s="256"/>
    </row>
    <row r="23" spans="1:12" ht="18.95" customHeight="1">
      <c r="A23" s="256">
        <v>7</v>
      </c>
      <c r="B23" s="256" t="s">
        <v>13</v>
      </c>
      <c r="C23" s="256" t="s">
        <v>559</v>
      </c>
      <c r="D23" s="50" t="s">
        <v>583</v>
      </c>
      <c r="E23" s="256">
        <v>4</v>
      </c>
      <c r="F23" s="50" t="s">
        <v>98</v>
      </c>
      <c r="G23" s="262">
        <v>102.359999956</v>
      </c>
      <c r="H23" s="256"/>
      <c r="I23" s="256">
        <v>5118</v>
      </c>
      <c r="J23" s="256">
        <v>24000</v>
      </c>
      <c r="K23" s="256">
        <v>29118</v>
      </c>
      <c r="L23" s="256" t="s">
        <v>116</v>
      </c>
    </row>
    <row r="24" spans="1:12" ht="18.95" customHeight="1">
      <c r="A24" s="256"/>
      <c r="B24" s="256"/>
      <c r="C24" s="256"/>
      <c r="D24" s="50" t="s">
        <v>584</v>
      </c>
      <c r="E24" s="256"/>
      <c r="F24" s="50" t="s">
        <v>42</v>
      </c>
      <c r="G24" s="262"/>
      <c r="H24" s="256"/>
      <c r="I24" s="256"/>
      <c r="J24" s="256"/>
      <c r="K24" s="256"/>
      <c r="L24" s="256"/>
    </row>
    <row r="25" spans="1:12" ht="18.95" customHeight="1">
      <c r="A25" s="256"/>
      <c r="B25" s="256"/>
      <c r="C25" s="256"/>
      <c r="D25" s="50" t="s">
        <v>585</v>
      </c>
      <c r="E25" s="256"/>
      <c r="F25" s="50" t="s">
        <v>586</v>
      </c>
      <c r="G25" s="262"/>
      <c r="H25" s="256"/>
      <c r="I25" s="256"/>
      <c r="J25" s="256"/>
      <c r="K25" s="256"/>
      <c r="L25" s="256"/>
    </row>
    <row r="26" spans="1:12" ht="18.95" customHeight="1">
      <c r="A26" s="256"/>
      <c r="B26" s="256"/>
      <c r="C26" s="256"/>
      <c r="D26" s="50" t="s">
        <v>587</v>
      </c>
      <c r="E26" s="256"/>
      <c r="F26" s="50" t="s">
        <v>565</v>
      </c>
      <c r="G26" s="262"/>
      <c r="H26" s="256"/>
      <c r="I26" s="256"/>
      <c r="J26" s="256"/>
      <c r="K26" s="256"/>
      <c r="L26" s="256"/>
    </row>
    <row r="27" spans="1:12" ht="18.95" customHeight="1">
      <c r="A27" s="256">
        <v>8</v>
      </c>
      <c r="B27" s="256" t="s">
        <v>13</v>
      </c>
      <c r="C27" s="256" t="s">
        <v>588</v>
      </c>
      <c r="D27" s="50" t="s">
        <v>589</v>
      </c>
      <c r="E27" s="256">
        <v>5</v>
      </c>
      <c r="F27" s="50" t="s">
        <v>98</v>
      </c>
      <c r="G27" s="261">
        <v>80.250000042500005</v>
      </c>
      <c r="H27" s="256"/>
      <c r="I27" s="256">
        <v>4012.5</v>
      </c>
      <c r="J27" s="256">
        <v>30000</v>
      </c>
      <c r="K27" s="256">
        <v>34012.5</v>
      </c>
      <c r="L27" s="256" t="s">
        <v>116</v>
      </c>
    </row>
    <row r="28" spans="1:12" ht="18.95" customHeight="1">
      <c r="A28" s="256"/>
      <c r="B28" s="256"/>
      <c r="C28" s="256"/>
      <c r="D28" s="50" t="s">
        <v>590</v>
      </c>
      <c r="E28" s="256"/>
      <c r="F28" s="50" t="s">
        <v>42</v>
      </c>
      <c r="G28" s="261"/>
      <c r="H28" s="256"/>
      <c r="I28" s="256"/>
      <c r="J28" s="256"/>
      <c r="K28" s="256"/>
      <c r="L28" s="256"/>
    </row>
    <row r="29" spans="1:12" ht="18.95" customHeight="1">
      <c r="A29" s="256"/>
      <c r="B29" s="256"/>
      <c r="C29" s="256"/>
      <c r="D29" s="50" t="s">
        <v>591</v>
      </c>
      <c r="E29" s="256"/>
      <c r="F29" s="50" t="s">
        <v>592</v>
      </c>
      <c r="G29" s="261"/>
      <c r="H29" s="256"/>
      <c r="I29" s="256"/>
      <c r="J29" s="256"/>
      <c r="K29" s="256"/>
      <c r="L29" s="256"/>
    </row>
    <row r="30" spans="1:12" ht="18.95" customHeight="1">
      <c r="A30" s="256"/>
      <c r="B30" s="256"/>
      <c r="C30" s="256"/>
      <c r="D30" s="50" t="s">
        <v>593</v>
      </c>
      <c r="E30" s="256"/>
      <c r="F30" s="50" t="s">
        <v>586</v>
      </c>
      <c r="G30" s="261"/>
      <c r="H30" s="256"/>
      <c r="I30" s="256"/>
      <c r="J30" s="256"/>
      <c r="K30" s="256"/>
      <c r="L30" s="256"/>
    </row>
    <row r="31" spans="1:12" ht="18.95" customHeight="1">
      <c r="A31" s="256"/>
      <c r="B31" s="256"/>
      <c r="C31" s="256"/>
      <c r="D31" s="50" t="s">
        <v>594</v>
      </c>
      <c r="E31" s="256"/>
      <c r="F31" s="50" t="s">
        <v>565</v>
      </c>
      <c r="G31" s="261"/>
      <c r="H31" s="256"/>
      <c r="I31" s="256"/>
      <c r="J31" s="256"/>
      <c r="K31" s="256"/>
      <c r="L31" s="256"/>
    </row>
    <row r="32" spans="1:12" ht="18.95" customHeight="1">
      <c r="A32" s="256">
        <v>9</v>
      </c>
      <c r="B32" s="256" t="s">
        <v>13</v>
      </c>
      <c r="C32" s="256" t="s">
        <v>588</v>
      </c>
      <c r="D32" s="50" t="s">
        <v>595</v>
      </c>
      <c r="E32" s="256">
        <v>6</v>
      </c>
      <c r="F32" s="50" t="s">
        <v>98</v>
      </c>
      <c r="G32" s="262">
        <v>110.199999995</v>
      </c>
      <c r="H32" s="256"/>
      <c r="I32" s="256">
        <v>5510</v>
      </c>
      <c r="J32" s="256">
        <v>36000</v>
      </c>
      <c r="K32" s="256">
        <v>41510</v>
      </c>
      <c r="L32" s="256" t="s">
        <v>116</v>
      </c>
    </row>
    <row r="33" spans="1:12" ht="18.95" customHeight="1">
      <c r="A33" s="256"/>
      <c r="B33" s="256"/>
      <c r="C33" s="256"/>
      <c r="D33" s="50" t="s">
        <v>596</v>
      </c>
      <c r="E33" s="256"/>
      <c r="F33" s="50" t="s">
        <v>42</v>
      </c>
      <c r="G33" s="262"/>
      <c r="H33" s="256"/>
      <c r="I33" s="256"/>
      <c r="J33" s="256"/>
      <c r="K33" s="256"/>
      <c r="L33" s="256"/>
    </row>
    <row r="34" spans="1:12" ht="18.95" customHeight="1">
      <c r="A34" s="256"/>
      <c r="B34" s="256"/>
      <c r="C34" s="256"/>
      <c r="D34" s="50" t="s">
        <v>597</v>
      </c>
      <c r="E34" s="256"/>
      <c r="F34" s="50" t="s">
        <v>565</v>
      </c>
      <c r="G34" s="262"/>
      <c r="H34" s="256"/>
      <c r="I34" s="256"/>
      <c r="J34" s="256"/>
      <c r="K34" s="256"/>
      <c r="L34" s="256"/>
    </row>
    <row r="35" spans="1:12" ht="18.95" customHeight="1">
      <c r="A35" s="256"/>
      <c r="B35" s="256"/>
      <c r="C35" s="256"/>
      <c r="D35" s="50" t="s">
        <v>598</v>
      </c>
      <c r="E35" s="256"/>
      <c r="F35" s="50" t="s">
        <v>565</v>
      </c>
      <c r="G35" s="262"/>
      <c r="H35" s="256"/>
      <c r="I35" s="256"/>
      <c r="J35" s="256"/>
      <c r="K35" s="256"/>
      <c r="L35" s="256"/>
    </row>
    <row r="36" spans="1:12" ht="18.95" customHeight="1">
      <c r="A36" s="256"/>
      <c r="B36" s="256"/>
      <c r="C36" s="256"/>
      <c r="D36" s="50" t="s">
        <v>599</v>
      </c>
      <c r="E36" s="256"/>
      <c r="F36" s="50" t="s">
        <v>600</v>
      </c>
      <c r="G36" s="262"/>
      <c r="H36" s="256"/>
      <c r="I36" s="256"/>
      <c r="J36" s="256"/>
      <c r="K36" s="256"/>
      <c r="L36" s="256"/>
    </row>
    <row r="37" spans="1:12" ht="18.95" customHeight="1">
      <c r="A37" s="256"/>
      <c r="B37" s="256"/>
      <c r="C37" s="256"/>
      <c r="D37" s="50" t="s">
        <v>601</v>
      </c>
      <c r="E37" s="256"/>
      <c r="F37" s="50" t="s">
        <v>569</v>
      </c>
      <c r="G37" s="262"/>
      <c r="H37" s="256"/>
      <c r="I37" s="256"/>
      <c r="J37" s="256"/>
      <c r="K37" s="256"/>
      <c r="L37" s="256"/>
    </row>
    <row r="38" spans="1:12" ht="18.95" customHeight="1">
      <c r="A38" s="256">
        <v>10</v>
      </c>
      <c r="B38" s="256" t="s">
        <v>13</v>
      </c>
      <c r="C38" s="256" t="s">
        <v>602</v>
      </c>
      <c r="D38" s="50" t="s">
        <v>603</v>
      </c>
      <c r="E38" s="256">
        <v>3</v>
      </c>
      <c r="F38" s="50" t="s">
        <v>98</v>
      </c>
      <c r="G38" s="261">
        <v>88.660000045800004</v>
      </c>
      <c r="H38" s="256"/>
      <c r="I38" s="256">
        <v>4433</v>
      </c>
      <c r="J38" s="256">
        <v>18000</v>
      </c>
      <c r="K38" s="256">
        <v>22433</v>
      </c>
      <c r="L38" s="256" t="s">
        <v>116</v>
      </c>
    </row>
    <row r="39" spans="1:12" ht="18.95" customHeight="1">
      <c r="A39" s="256"/>
      <c r="B39" s="256"/>
      <c r="C39" s="256"/>
      <c r="D39" s="50" t="s">
        <v>604</v>
      </c>
      <c r="E39" s="256"/>
      <c r="F39" s="50" t="s">
        <v>600</v>
      </c>
      <c r="G39" s="261"/>
      <c r="H39" s="256"/>
      <c r="I39" s="256"/>
      <c r="J39" s="256"/>
      <c r="K39" s="256"/>
      <c r="L39" s="256"/>
    </row>
    <row r="40" spans="1:12" ht="18.95" customHeight="1">
      <c r="A40" s="256"/>
      <c r="B40" s="256"/>
      <c r="C40" s="256"/>
      <c r="D40" s="50" t="s">
        <v>605</v>
      </c>
      <c r="E40" s="256"/>
      <c r="F40" s="50" t="s">
        <v>569</v>
      </c>
      <c r="G40" s="261"/>
      <c r="H40" s="256"/>
      <c r="I40" s="256"/>
      <c r="J40" s="256"/>
      <c r="K40" s="256"/>
      <c r="L40" s="256"/>
    </row>
    <row r="41" spans="1:12" ht="18.95" customHeight="1">
      <c r="A41" s="256">
        <v>11</v>
      </c>
      <c r="B41" s="256" t="s">
        <v>13</v>
      </c>
      <c r="C41" s="256" t="s">
        <v>602</v>
      </c>
      <c r="D41" s="50" t="s">
        <v>606</v>
      </c>
      <c r="E41" s="256">
        <v>2</v>
      </c>
      <c r="F41" s="79" t="s">
        <v>98</v>
      </c>
      <c r="G41" s="261">
        <v>71.999999976699996</v>
      </c>
      <c r="H41" s="256"/>
      <c r="I41" s="256">
        <v>3600</v>
      </c>
      <c r="J41" s="256">
        <v>12000</v>
      </c>
      <c r="K41" s="256">
        <v>15600</v>
      </c>
      <c r="L41" s="256" t="s">
        <v>116</v>
      </c>
    </row>
    <row r="42" spans="1:12" ht="18.95" customHeight="1">
      <c r="A42" s="256"/>
      <c r="B42" s="256"/>
      <c r="C42" s="256"/>
      <c r="D42" s="50" t="s">
        <v>607</v>
      </c>
      <c r="E42" s="256"/>
      <c r="F42" s="79" t="s">
        <v>569</v>
      </c>
      <c r="G42" s="261"/>
      <c r="H42" s="256"/>
      <c r="I42" s="256"/>
      <c r="J42" s="256"/>
      <c r="K42" s="256"/>
      <c r="L42" s="256"/>
    </row>
    <row r="43" spans="1:12" ht="18.95" customHeight="1">
      <c r="A43" s="256">
        <v>12</v>
      </c>
      <c r="B43" s="256" t="s">
        <v>13</v>
      </c>
      <c r="C43" s="256" t="s">
        <v>602</v>
      </c>
      <c r="D43" s="50" t="s">
        <v>608</v>
      </c>
      <c r="E43" s="256">
        <v>3</v>
      </c>
      <c r="F43" s="50" t="s">
        <v>98</v>
      </c>
      <c r="G43" s="261">
        <v>81.899999977199997</v>
      </c>
      <c r="H43" s="256"/>
      <c r="I43" s="256">
        <v>4095</v>
      </c>
      <c r="J43" s="256">
        <v>18000</v>
      </c>
      <c r="K43" s="256">
        <v>22095</v>
      </c>
      <c r="L43" s="256" t="s">
        <v>116</v>
      </c>
    </row>
    <row r="44" spans="1:12" ht="18.95" customHeight="1">
      <c r="A44" s="256"/>
      <c r="B44" s="256"/>
      <c r="C44" s="256"/>
      <c r="D44" s="50" t="s">
        <v>609</v>
      </c>
      <c r="E44" s="256"/>
      <c r="F44" s="50" t="s">
        <v>42</v>
      </c>
      <c r="G44" s="261"/>
      <c r="H44" s="256"/>
      <c r="I44" s="256"/>
      <c r="J44" s="256"/>
      <c r="K44" s="256"/>
      <c r="L44" s="256"/>
    </row>
    <row r="45" spans="1:12" ht="18.95" customHeight="1">
      <c r="A45" s="256"/>
      <c r="B45" s="256"/>
      <c r="C45" s="256"/>
      <c r="D45" s="50" t="s">
        <v>610</v>
      </c>
      <c r="E45" s="256"/>
      <c r="F45" s="79" t="s">
        <v>565</v>
      </c>
      <c r="G45" s="261"/>
      <c r="H45" s="256"/>
      <c r="I45" s="256"/>
      <c r="J45" s="256"/>
      <c r="K45" s="256"/>
      <c r="L45" s="256"/>
    </row>
    <row r="46" spans="1:12" ht="18.95" customHeight="1">
      <c r="A46" s="256">
        <v>13</v>
      </c>
      <c r="B46" s="256" t="s">
        <v>13</v>
      </c>
      <c r="C46" s="256" t="s">
        <v>602</v>
      </c>
      <c r="D46" s="50" t="s">
        <v>611</v>
      </c>
      <c r="E46" s="256">
        <v>3</v>
      </c>
      <c r="F46" s="50" t="s">
        <v>98</v>
      </c>
      <c r="G46" s="262">
        <v>165.12999999100001</v>
      </c>
      <c r="H46" s="256"/>
      <c r="I46" s="256">
        <v>8256.5</v>
      </c>
      <c r="J46" s="256">
        <v>18000</v>
      </c>
      <c r="K46" s="256">
        <v>26256.5</v>
      </c>
      <c r="L46" s="256" t="s">
        <v>116</v>
      </c>
    </row>
    <row r="47" spans="1:12" ht="18.95" customHeight="1">
      <c r="A47" s="256"/>
      <c r="B47" s="256"/>
      <c r="C47" s="256"/>
      <c r="D47" s="50" t="s">
        <v>612</v>
      </c>
      <c r="E47" s="256"/>
      <c r="F47" s="50" t="s">
        <v>42</v>
      </c>
      <c r="G47" s="262"/>
      <c r="H47" s="256"/>
      <c r="I47" s="256"/>
      <c r="J47" s="256"/>
      <c r="K47" s="256"/>
      <c r="L47" s="256"/>
    </row>
    <row r="48" spans="1:12" ht="18.95" customHeight="1">
      <c r="A48" s="256"/>
      <c r="B48" s="256"/>
      <c r="C48" s="256"/>
      <c r="D48" s="50" t="s">
        <v>613</v>
      </c>
      <c r="E48" s="256"/>
      <c r="F48" s="50" t="s">
        <v>614</v>
      </c>
      <c r="G48" s="262"/>
      <c r="H48" s="256"/>
      <c r="I48" s="256"/>
      <c r="J48" s="256"/>
      <c r="K48" s="256"/>
      <c r="L48" s="256"/>
    </row>
    <row r="49" spans="1:12" ht="18.95" customHeight="1">
      <c r="A49" s="79">
        <v>14</v>
      </c>
      <c r="B49" s="79" t="s">
        <v>13</v>
      </c>
      <c r="C49" s="79" t="s">
        <v>615</v>
      </c>
      <c r="D49" s="50" t="s">
        <v>616</v>
      </c>
      <c r="E49" s="79">
        <v>1</v>
      </c>
      <c r="F49" s="79" t="s">
        <v>98</v>
      </c>
      <c r="G49" s="82">
        <v>42.699999610100001</v>
      </c>
      <c r="H49" s="79"/>
      <c r="I49" s="79">
        <v>2135</v>
      </c>
      <c r="J49" s="79">
        <v>6000</v>
      </c>
      <c r="K49" s="79">
        <v>8135</v>
      </c>
      <c r="L49" s="79" t="s">
        <v>116</v>
      </c>
    </row>
    <row r="50" spans="1:12" ht="18.95" customHeight="1">
      <c r="A50" s="256">
        <v>15</v>
      </c>
      <c r="B50" s="256" t="s">
        <v>13</v>
      </c>
      <c r="C50" s="256" t="s">
        <v>615</v>
      </c>
      <c r="D50" s="50" t="s">
        <v>617</v>
      </c>
      <c r="E50" s="256">
        <v>3</v>
      </c>
      <c r="F50" s="79" t="s">
        <v>98</v>
      </c>
      <c r="G50" s="261">
        <v>64.5900000173</v>
      </c>
      <c r="H50" s="256"/>
      <c r="I50" s="256">
        <v>3229.5</v>
      </c>
      <c r="J50" s="256">
        <v>18000</v>
      </c>
      <c r="K50" s="256">
        <v>21229.5</v>
      </c>
      <c r="L50" s="256" t="s">
        <v>116</v>
      </c>
    </row>
    <row r="51" spans="1:12" ht="18.95" customHeight="1">
      <c r="A51" s="256"/>
      <c r="B51" s="256"/>
      <c r="C51" s="256"/>
      <c r="D51" s="50" t="s">
        <v>618</v>
      </c>
      <c r="E51" s="256"/>
      <c r="F51" s="50" t="s">
        <v>600</v>
      </c>
      <c r="G51" s="261"/>
      <c r="H51" s="256"/>
      <c r="I51" s="256"/>
      <c r="J51" s="256"/>
      <c r="K51" s="256"/>
      <c r="L51" s="256"/>
    </row>
    <row r="52" spans="1:12" ht="18.95" customHeight="1">
      <c r="A52" s="256"/>
      <c r="B52" s="256"/>
      <c r="C52" s="256"/>
      <c r="D52" s="50" t="s">
        <v>619</v>
      </c>
      <c r="E52" s="256"/>
      <c r="F52" s="50" t="s">
        <v>569</v>
      </c>
      <c r="G52" s="261"/>
      <c r="H52" s="256"/>
      <c r="I52" s="256"/>
      <c r="J52" s="256"/>
      <c r="K52" s="256"/>
      <c r="L52" s="256"/>
    </row>
    <row r="53" spans="1:12" ht="18.95" customHeight="1">
      <c r="A53" s="256">
        <v>16</v>
      </c>
      <c r="B53" s="256" t="s">
        <v>13</v>
      </c>
      <c r="C53" s="256" t="s">
        <v>615</v>
      </c>
      <c r="D53" s="50" t="s">
        <v>620</v>
      </c>
      <c r="E53" s="256">
        <v>4</v>
      </c>
      <c r="F53" s="50" t="s">
        <v>98</v>
      </c>
      <c r="G53" s="262">
        <v>147.11999998100001</v>
      </c>
      <c r="H53" s="256"/>
      <c r="I53" s="256">
        <v>7356</v>
      </c>
      <c r="J53" s="256">
        <v>24000</v>
      </c>
      <c r="K53" s="256">
        <v>31356</v>
      </c>
      <c r="L53" s="256" t="s">
        <v>116</v>
      </c>
    </row>
    <row r="54" spans="1:12" ht="18.95" customHeight="1">
      <c r="A54" s="256"/>
      <c r="B54" s="256"/>
      <c r="C54" s="256"/>
      <c r="D54" s="50" t="s">
        <v>621</v>
      </c>
      <c r="E54" s="256"/>
      <c r="F54" s="50" t="s">
        <v>42</v>
      </c>
      <c r="G54" s="262"/>
      <c r="H54" s="256"/>
      <c r="I54" s="256"/>
      <c r="J54" s="256"/>
      <c r="K54" s="256"/>
      <c r="L54" s="256"/>
    </row>
    <row r="55" spans="1:12" ht="18.95" customHeight="1">
      <c r="A55" s="256"/>
      <c r="B55" s="256"/>
      <c r="C55" s="256"/>
      <c r="D55" s="50" t="s">
        <v>622</v>
      </c>
      <c r="E55" s="256"/>
      <c r="F55" s="50" t="s">
        <v>572</v>
      </c>
      <c r="G55" s="262"/>
      <c r="H55" s="256"/>
      <c r="I55" s="256"/>
      <c r="J55" s="256"/>
      <c r="K55" s="256"/>
      <c r="L55" s="256"/>
    </row>
    <row r="56" spans="1:12" ht="18.95" customHeight="1">
      <c r="A56" s="256"/>
      <c r="B56" s="256"/>
      <c r="C56" s="256"/>
      <c r="D56" s="50" t="s">
        <v>623</v>
      </c>
      <c r="E56" s="256"/>
      <c r="F56" s="50" t="s">
        <v>70</v>
      </c>
      <c r="G56" s="262"/>
      <c r="H56" s="256"/>
      <c r="I56" s="256"/>
      <c r="J56" s="256"/>
      <c r="K56" s="256"/>
      <c r="L56" s="256"/>
    </row>
    <row r="57" spans="1:12" ht="18.95" customHeight="1">
      <c r="A57" s="256">
        <v>17</v>
      </c>
      <c r="B57" s="256" t="s">
        <v>13</v>
      </c>
      <c r="C57" s="256" t="s">
        <v>615</v>
      </c>
      <c r="D57" s="50" t="s">
        <v>624</v>
      </c>
      <c r="E57" s="256">
        <v>3</v>
      </c>
      <c r="F57" s="50" t="s">
        <v>98</v>
      </c>
      <c r="G57" s="261">
        <v>55.999999998600003</v>
      </c>
      <c r="H57" s="256"/>
      <c r="I57" s="256">
        <v>2800</v>
      </c>
      <c r="J57" s="256">
        <v>18000</v>
      </c>
      <c r="K57" s="256">
        <v>20800</v>
      </c>
      <c r="L57" s="256" t="s">
        <v>116</v>
      </c>
    </row>
    <row r="58" spans="1:12" ht="18.95" customHeight="1">
      <c r="A58" s="256"/>
      <c r="B58" s="256"/>
      <c r="C58" s="256"/>
      <c r="D58" s="50" t="s">
        <v>625</v>
      </c>
      <c r="E58" s="256"/>
      <c r="F58" s="50" t="s">
        <v>565</v>
      </c>
      <c r="G58" s="261"/>
      <c r="H58" s="256"/>
      <c r="I58" s="256"/>
      <c r="J58" s="256"/>
      <c r="K58" s="256"/>
      <c r="L58" s="256"/>
    </row>
    <row r="59" spans="1:12" ht="18.95" customHeight="1">
      <c r="A59" s="256"/>
      <c r="B59" s="256"/>
      <c r="C59" s="256"/>
      <c r="D59" s="50" t="s">
        <v>626</v>
      </c>
      <c r="E59" s="256"/>
      <c r="F59" s="50" t="s">
        <v>600</v>
      </c>
      <c r="G59" s="261"/>
      <c r="H59" s="256"/>
      <c r="I59" s="256"/>
      <c r="J59" s="256"/>
      <c r="K59" s="256"/>
      <c r="L59" s="256"/>
    </row>
    <row r="60" spans="1:12" ht="18.95" customHeight="1">
      <c r="A60" s="256">
        <v>18</v>
      </c>
      <c r="B60" s="256" t="s">
        <v>13</v>
      </c>
      <c r="C60" s="256" t="s">
        <v>615</v>
      </c>
      <c r="D60" s="50" t="s">
        <v>627</v>
      </c>
      <c r="E60" s="256">
        <v>2</v>
      </c>
      <c r="F60" s="50" t="s">
        <v>98</v>
      </c>
      <c r="G60" s="261">
        <v>50.159999992700001</v>
      </c>
      <c r="H60" s="256"/>
      <c r="I60" s="256">
        <v>2508</v>
      </c>
      <c r="J60" s="256">
        <v>12000</v>
      </c>
      <c r="K60" s="256">
        <v>14508</v>
      </c>
      <c r="L60" s="256" t="s">
        <v>116</v>
      </c>
    </row>
    <row r="61" spans="1:12" ht="18.95" customHeight="1">
      <c r="A61" s="256"/>
      <c r="B61" s="256"/>
      <c r="C61" s="256"/>
      <c r="D61" s="50" t="s">
        <v>628</v>
      </c>
      <c r="E61" s="256"/>
      <c r="F61" s="50" t="s">
        <v>614</v>
      </c>
      <c r="G61" s="261"/>
      <c r="H61" s="256"/>
      <c r="I61" s="256"/>
      <c r="J61" s="256"/>
      <c r="K61" s="256"/>
      <c r="L61" s="256"/>
    </row>
    <row r="62" spans="1:12" ht="18.95" customHeight="1">
      <c r="A62" s="256">
        <v>19</v>
      </c>
      <c r="B62" s="256" t="s">
        <v>13</v>
      </c>
      <c r="C62" s="256" t="s">
        <v>615</v>
      </c>
      <c r="D62" s="50" t="s">
        <v>629</v>
      </c>
      <c r="E62" s="256">
        <v>5</v>
      </c>
      <c r="F62" s="50" t="s">
        <v>98</v>
      </c>
      <c r="G62" s="262">
        <v>113.62</v>
      </c>
      <c r="H62" s="256"/>
      <c r="I62" s="256">
        <v>5681</v>
      </c>
      <c r="J62" s="256">
        <v>30000</v>
      </c>
      <c r="K62" s="256">
        <v>35681</v>
      </c>
      <c r="L62" s="256" t="s">
        <v>116</v>
      </c>
    </row>
    <row r="63" spans="1:12" ht="18.95" customHeight="1">
      <c r="A63" s="256"/>
      <c r="B63" s="256"/>
      <c r="C63" s="256"/>
      <c r="D63" s="50" t="s">
        <v>630</v>
      </c>
      <c r="E63" s="256"/>
      <c r="F63" s="50" t="s">
        <v>42</v>
      </c>
      <c r="G63" s="262"/>
      <c r="H63" s="256"/>
      <c r="I63" s="256"/>
      <c r="J63" s="256"/>
      <c r="K63" s="256"/>
      <c r="L63" s="256"/>
    </row>
    <row r="64" spans="1:12" ht="18.95" customHeight="1">
      <c r="A64" s="256"/>
      <c r="B64" s="256"/>
      <c r="C64" s="256"/>
      <c r="D64" s="50" t="s">
        <v>631</v>
      </c>
      <c r="E64" s="256"/>
      <c r="F64" s="50" t="s">
        <v>572</v>
      </c>
      <c r="G64" s="262"/>
      <c r="H64" s="256"/>
      <c r="I64" s="256"/>
      <c r="J64" s="256"/>
      <c r="K64" s="256"/>
      <c r="L64" s="256"/>
    </row>
    <row r="65" spans="1:12" ht="18.95" customHeight="1">
      <c r="A65" s="256"/>
      <c r="B65" s="256"/>
      <c r="C65" s="256"/>
      <c r="D65" s="50" t="s">
        <v>632</v>
      </c>
      <c r="E65" s="256"/>
      <c r="F65" s="50" t="s">
        <v>68</v>
      </c>
      <c r="G65" s="262"/>
      <c r="H65" s="256"/>
      <c r="I65" s="256"/>
      <c r="J65" s="256"/>
      <c r="K65" s="256"/>
      <c r="L65" s="256"/>
    </row>
    <row r="66" spans="1:12" ht="18.95" customHeight="1">
      <c r="A66" s="256"/>
      <c r="B66" s="256"/>
      <c r="C66" s="256"/>
      <c r="D66" s="50" t="s">
        <v>633</v>
      </c>
      <c r="E66" s="256"/>
      <c r="F66" s="79" t="s">
        <v>70</v>
      </c>
      <c r="G66" s="262"/>
      <c r="H66" s="256"/>
      <c r="I66" s="256"/>
      <c r="J66" s="256"/>
      <c r="K66" s="256"/>
      <c r="L66" s="256"/>
    </row>
    <row r="67" spans="1:12" ht="18.95" customHeight="1">
      <c r="A67" s="256">
        <v>20</v>
      </c>
      <c r="B67" s="256" t="s">
        <v>13</v>
      </c>
      <c r="C67" s="256" t="s">
        <v>634</v>
      </c>
      <c r="D67" s="50" t="s">
        <v>635</v>
      </c>
      <c r="E67" s="256">
        <v>2</v>
      </c>
      <c r="F67" s="50" t="s">
        <v>98</v>
      </c>
      <c r="G67" s="262">
        <v>162.69999999999999</v>
      </c>
      <c r="H67" s="256"/>
      <c r="I67" s="256">
        <v>8135</v>
      </c>
      <c r="J67" s="256">
        <v>12000</v>
      </c>
      <c r="K67" s="256">
        <v>20135</v>
      </c>
      <c r="L67" s="256" t="s">
        <v>116</v>
      </c>
    </row>
    <row r="68" spans="1:12" ht="18.95" customHeight="1">
      <c r="A68" s="256"/>
      <c r="B68" s="256"/>
      <c r="C68" s="256"/>
      <c r="D68" s="50" t="s">
        <v>636</v>
      </c>
      <c r="E68" s="256"/>
      <c r="F68" s="50" t="s">
        <v>572</v>
      </c>
      <c r="G68" s="262"/>
      <c r="H68" s="256"/>
      <c r="I68" s="256"/>
      <c r="J68" s="256"/>
      <c r="K68" s="256"/>
      <c r="L68" s="256"/>
    </row>
    <row r="69" spans="1:12" ht="18.95" customHeight="1">
      <c r="A69" s="257">
        <v>21</v>
      </c>
      <c r="B69" s="257" t="s">
        <v>13</v>
      </c>
      <c r="C69" s="257" t="s">
        <v>634</v>
      </c>
      <c r="D69" s="50" t="s">
        <v>637</v>
      </c>
      <c r="E69" s="257">
        <v>3</v>
      </c>
      <c r="F69" s="50" t="s">
        <v>98</v>
      </c>
      <c r="G69" s="263">
        <v>60</v>
      </c>
      <c r="H69" s="257"/>
      <c r="I69" s="257">
        <v>3000</v>
      </c>
      <c r="J69" s="257">
        <v>18000</v>
      </c>
      <c r="K69" s="257">
        <v>21000</v>
      </c>
      <c r="L69" s="257" t="s">
        <v>116</v>
      </c>
    </row>
    <row r="70" spans="1:12" ht="18.95" customHeight="1">
      <c r="A70" s="258"/>
      <c r="B70" s="258"/>
      <c r="C70" s="258"/>
      <c r="D70" s="50" t="s">
        <v>638</v>
      </c>
      <c r="E70" s="258"/>
      <c r="F70" s="50" t="s">
        <v>55</v>
      </c>
      <c r="G70" s="264"/>
      <c r="H70" s="258"/>
      <c r="I70" s="258"/>
      <c r="J70" s="258"/>
      <c r="K70" s="258"/>
      <c r="L70" s="258"/>
    </row>
    <row r="71" spans="1:12" ht="18.95" customHeight="1">
      <c r="A71" s="259"/>
      <c r="B71" s="259"/>
      <c r="C71" s="259"/>
      <c r="D71" s="50" t="s">
        <v>639</v>
      </c>
      <c r="E71" s="259"/>
      <c r="F71" s="50" t="s">
        <v>55</v>
      </c>
      <c r="G71" s="265"/>
      <c r="H71" s="259"/>
      <c r="I71" s="259"/>
      <c r="J71" s="259"/>
      <c r="K71" s="259"/>
      <c r="L71" s="259"/>
    </row>
    <row r="72" spans="1:12" ht="18.95" customHeight="1">
      <c r="A72" s="256">
        <v>22</v>
      </c>
      <c r="B72" s="256" t="s">
        <v>13</v>
      </c>
      <c r="C72" s="256" t="s">
        <v>634</v>
      </c>
      <c r="D72" s="50" t="s">
        <v>640</v>
      </c>
      <c r="E72" s="256">
        <v>4</v>
      </c>
      <c r="F72" s="50" t="s">
        <v>98</v>
      </c>
      <c r="G72" s="262">
        <v>199.19999998700001</v>
      </c>
      <c r="H72" s="256"/>
      <c r="I72" s="256">
        <v>9960</v>
      </c>
      <c r="J72" s="256">
        <v>24000</v>
      </c>
      <c r="K72" s="256">
        <v>33960</v>
      </c>
      <c r="L72" s="256" t="s">
        <v>116</v>
      </c>
    </row>
    <row r="73" spans="1:12" ht="18.95" customHeight="1">
      <c r="A73" s="256"/>
      <c r="B73" s="256"/>
      <c r="C73" s="256"/>
      <c r="D73" s="50" t="s">
        <v>641</v>
      </c>
      <c r="E73" s="256"/>
      <c r="F73" s="50" t="s">
        <v>42</v>
      </c>
      <c r="G73" s="262"/>
      <c r="H73" s="256"/>
      <c r="I73" s="256"/>
      <c r="J73" s="256"/>
      <c r="K73" s="256"/>
      <c r="L73" s="256"/>
    </row>
    <row r="74" spans="1:12" ht="18.95" customHeight="1">
      <c r="A74" s="256"/>
      <c r="B74" s="256"/>
      <c r="C74" s="256"/>
      <c r="D74" s="50" t="s">
        <v>642</v>
      </c>
      <c r="E74" s="256"/>
      <c r="F74" s="50" t="s">
        <v>586</v>
      </c>
      <c r="G74" s="262"/>
      <c r="H74" s="256"/>
      <c r="I74" s="256"/>
      <c r="J74" s="256"/>
      <c r="K74" s="256"/>
      <c r="L74" s="256"/>
    </row>
    <row r="75" spans="1:12" ht="18.95" customHeight="1">
      <c r="A75" s="256"/>
      <c r="B75" s="256"/>
      <c r="C75" s="256"/>
      <c r="D75" s="50" t="s">
        <v>643</v>
      </c>
      <c r="E75" s="256"/>
      <c r="F75" s="50" t="s">
        <v>565</v>
      </c>
      <c r="G75" s="262"/>
      <c r="H75" s="256"/>
      <c r="I75" s="256"/>
      <c r="J75" s="256"/>
      <c r="K75" s="256"/>
      <c r="L75" s="256"/>
    </row>
    <row r="76" spans="1:12" ht="18.95" customHeight="1">
      <c r="A76" s="256">
        <v>23</v>
      </c>
      <c r="B76" s="256" t="s">
        <v>13</v>
      </c>
      <c r="C76" s="256" t="s">
        <v>634</v>
      </c>
      <c r="D76" s="50" t="s">
        <v>644</v>
      </c>
      <c r="E76" s="256">
        <v>3</v>
      </c>
      <c r="F76" s="50" t="s">
        <v>98</v>
      </c>
      <c r="G76" s="262">
        <v>169.99999995600001</v>
      </c>
      <c r="H76" s="256"/>
      <c r="I76" s="256">
        <v>8500</v>
      </c>
      <c r="J76" s="256">
        <v>18000</v>
      </c>
      <c r="K76" s="256">
        <v>26500</v>
      </c>
      <c r="L76" s="256" t="s">
        <v>116</v>
      </c>
    </row>
    <row r="77" spans="1:12" ht="18.95" customHeight="1">
      <c r="A77" s="256"/>
      <c r="B77" s="256"/>
      <c r="C77" s="256"/>
      <c r="D77" s="50" t="s">
        <v>645</v>
      </c>
      <c r="E77" s="256"/>
      <c r="F77" s="50" t="s">
        <v>42</v>
      </c>
      <c r="G77" s="262"/>
      <c r="H77" s="256"/>
      <c r="I77" s="256"/>
      <c r="J77" s="256"/>
      <c r="K77" s="256"/>
      <c r="L77" s="256"/>
    </row>
    <row r="78" spans="1:12" ht="18.95" customHeight="1">
      <c r="A78" s="256"/>
      <c r="B78" s="256"/>
      <c r="C78" s="256"/>
      <c r="D78" s="50" t="s">
        <v>646</v>
      </c>
      <c r="E78" s="256"/>
      <c r="F78" s="50" t="s">
        <v>565</v>
      </c>
      <c r="G78" s="262"/>
      <c r="H78" s="256"/>
      <c r="I78" s="256"/>
      <c r="J78" s="256"/>
      <c r="K78" s="256"/>
      <c r="L78" s="256"/>
    </row>
    <row r="79" spans="1:12" ht="18.95" customHeight="1">
      <c r="A79" s="79">
        <v>24</v>
      </c>
      <c r="B79" s="79" t="s">
        <v>13</v>
      </c>
      <c r="C79" s="79" t="s">
        <v>647</v>
      </c>
      <c r="D79" s="79" t="s">
        <v>648</v>
      </c>
      <c r="E79" s="79">
        <v>1</v>
      </c>
      <c r="F79" s="79" t="s">
        <v>98</v>
      </c>
      <c r="G79" s="82">
        <v>60.799999812800003</v>
      </c>
      <c r="H79" s="79"/>
      <c r="I79" s="79">
        <v>3040</v>
      </c>
      <c r="J79" s="79">
        <v>6000</v>
      </c>
      <c r="K79" s="79">
        <v>9040</v>
      </c>
      <c r="L79" s="79" t="s">
        <v>116</v>
      </c>
    </row>
    <row r="80" spans="1:12" ht="18.95" customHeight="1">
      <c r="A80" s="256">
        <v>25</v>
      </c>
      <c r="B80" s="256" t="s">
        <v>13</v>
      </c>
      <c r="C80" s="256" t="s">
        <v>647</v>
      </c>
      <c r="D80" s="50" t="s">
        <v>649</v>
      </c>
      <c r="E80" s="256">
        <v>2</v>
      </c>
      <c r="F80" s="50" t="s">
        <v>98</v>
      </c>
      <c r="G80" s="261">
        <v>98.850000056900001</v>
      </c>
      <c r="H80" s="256"/>
      <c r="I80" s="256">
        <v>4942.5</v>
      </c>
      <c r="J80" s="256">
        <v>12000</v>
      </c>
      <c r="K80" s="256">
        <v>16942.5</v>
      </c>
      <c r="L80" s="256" t="s">
        <v>116</v>
      </c>
    </row>
    <row r="81" spans="1:12" ht="18.95" customHeight="1">
      <c r="A81" s="256"/>
      <c r="B81" s="256"/>
      <c r="C81" s="256"/>
      <c r="D81" s="50" t="s">
        <v>650</v>
      </c>
      <c r="E81" s="256"/>
      <c r="F81" s="50" t="s">
        <v>42</v>
      </c>
      <c r="G81" s="261"/>
      <c r="H81" s="256"/>
      <c r="I81" s="256"/>
      <c r="J81" s="256"/>
      <c r="K81" s="256"/>
      <c r="L81" s="256"/>
    </row>
    <row r="82" spans="1:12" ht="18.95" customHeight="1">
      <c r="A82" s="79">
        <v>26</v>
      </c>
      <c r="B82" s="79" t="s">
        <v>13</v>
      </c>
      <c r="C82" s="79" t="s">
        <v>647</v>
      </c>
      <c r="D82" s="50" t="s">
        <v>651</v>
      </c>
      <c r="E82" s="79">
        <v>1</v>
      </c>
      <c r="F82" s="79" t="s">
        <v>98</v>
      </c>
      <c r="G82" s="82">
        <v>96.479999996800004</v>
      </c>
      <c r="H82" s="79"/>
      <c r="I82" s="79">
        <v>4824</v>
      </c>
      <c r="J82" s="79">
        <v>6000</v>
      </c>
      <c r="K82" s="79">
        <v>10824</v>
      </c>
      <c r="L82" s="79" t="s">
        <v>116</v>
      </c>
    </row>
    <row r="83" spans="1:12" ht="18.95" customHeight="1">
      <c r="A83" s="256">
        <v>27</v>
      </c>
      <c r="B83" s="256" t="s">
        <v>13</v>
      </c>
      <c r="C83" s="256" t="s">
        <v>647</v>
      </c>
      <c r="D83" s="50" t="s">
        <v>652</v>
      </c>
      <c r="E83" s="256">
        <v>5</v>
      </c>
      <c r="F83" s="50" t="s">
        <v>98</v>
      </c>
      <c r="G83" s="262">
        <v>108.000000019</v>
      </c>
      <c r="H83" s="256"/>
      <c r="I83" s="256">
        <v>5400</v>
      </c>
      <c r="J83" s="256">
        <v>30000</v>
      </c>
      <c r="K83" s="256">
        <v>35400</v>
      </c>
      <c r="L83" s="256" t="s">
        <v>116</v>
      </c>
    </row>
    <row r="84" spans="1:12" ht="18.95" customHeight="1">
      <c r="A84" s="256"/>
      <c r="B84" s="256"/>
      <c r="C84" s="256"/>
      <c r="D84" s="50" t="s">
        <v>653</v>
      </c>
      <c r="E84" s="256"/>
      <c r="F84" s="50" t="s">
        <v>42</v>
      </c>
      <c r="G84" s="262"/>
      <c r="H84" s="256"/>
      <c r="I84" s="256"/>
      <c r="J84" s="256"/>
      <c r="K84" s="256"/>
      <c r="L84" s="256"/>
    </row>
    <row r="85" spans="1:12" ht="18.95" customHeight="1">
      <c r="A85" s="256"/>
      <c r="B85" s="256"/>
      <c r="C85" s="256"/>
      <c r="D85" s="50" t="s">
        <v>654</v>
      </c>
      <c r="E85" s="256"/>
      <c r="F85" s="50" t="s">
        <v>581</v>
      </c>
      <c r="G85" s="262"/>
      <c r="H85" s="256"/>
      <c r="I85" s="256"/>
      <c r="J85" s="256"/>
      <c r="K85" s="256"/>
      <c r="L85" s="256"/>
    </row>
    <row r="86" spans="1:12" ht="18.95" customHeight="1">
      <c r="A86" s="256"/>
      <c r="B86" s="256"/>
      <c r="C86" s="256"/>
      <c r="D86" s="50" t="s">
        <v>655</v>
      </c>
      <c r="E86" s="256"/>
      <c r="F86" s="50" t="s">
        <v>68</v>
      </c>
      <c r="G86" s="262"/>
      <c r="H86" s="256"/>
      <c r="I86" s="256"/>
      <c r="J86" s="256"/>
      <c r="K86" s="256"/>
      <c r="L86" s="256"/>
    </row>
    <row r="87" spans="1:12" ht="18.95" customHeight="1">
      <c r="A87" s="256"/>
      <c r="B87" s="256"/>
      <c r="C87" s="256"/>
      <c r="D87" s="50" t="s">
        <v>656</v>
      </c>
      <c r="E87" s="256"/>
      <c r="F87" s="50" t="s">
        <v>70</v>
      </c>
      <c r="G87" s="262"/>
      <c r="H87" s="256"/>
      <c r="I87" s="256"/>
      <c r="J87" s="256"/>
      <c r="K87" s="256"/>
      <c r="L87" s="256"/>
    </row>
    <row r="88" spans="1:12" ht="18.95" customHeight="1">
      <c r="A88" s="79">
        <v>28</v>
      </c>
      <c r="B88" s="79" t="s">
        <v>13</v>
      </c>
      <c r="C88" s="79" t="s">
        <v>647</v>
      </c>
      <c r="D88" s="83" t="s">
        <v>657</v>
      </c>
      <c r="E88" s="79">
        <v>1</v>
      </c>
      <c r="F88" s="79" t="s">
        <v>98</v>
      </c>
      <c r="G88" s="82">
        <v>33.799999999999997</v>
      </c>
      <c r="H88" s="79"/>
      <c r="I88" s="79">
        <v>1690</v>
      </c>
      <c r="J88" s="79">
        <v>6000</v>
      </c>
      <c r="K88" s="79">
        <v>7690</v>
      </c>
      <c r="L88" s="79" t="s">
        <v>116</v>
      </c>
    </row>
    <row r="89" spans="1:12" ht="18.95" customHeight="1">
      <c r="A89" s="256">
        <v>29</v>
      </c>
      <c r="B89" s="256" t="s">
        <v>13</v>
      </c>
      <c r="C89" s="256" t="s">
        <v>658</v>
      </c>
      <c r="D89" s="50" t="s">
        <v>659</v>
      </c>
      <c r="E89" s="256">
        <v>2</v>
      </c>
      <c r="F89" s="50" t="s">
        <v>98</v>
      </c>
      <c r="G89" s="261">
        <v>91.350100041700003</v>
      </c>
      <c r="H89" s="256"/>
      <c r="I89" s="256">
        <v>4567.5</v>
      </c>
      <c r="J89" s="256">
        <v>12000</v>
      </c>
      <c r="K89" s="256">
        <v>16567.5</v>
      </c>
      <c r="L89" s="256" t="s">
        <v>116</v>
      </c>
    </row>
    <row r="90" spans="1:12" ht="18.95" customHeight="1">
      <c r="A90" s="256"/>
      <c r="B90" s="256"/>
      <c r="C90" s="256"/>
      <c r="D90" s="50" t="s">
        <v>660</v>
      </c>
      <c r="E90" s="256"/>
      <c r="F90" s="50" t="s">
        <v>572</v>
      </c>
      <c r="G90" s="261"/>
      <c r="H90" s="256"/>
      <c r="I90" s="256"/>
      <c r="J90" s="256"/>
      <c r="K90" s="256"/>
      <c r="L90" s="256"/>
    </row>
    <row r="91" spans="1:12" ht="18.95" customHeight="1">
      <c r="A91" s="256">
        <v>30</v>
      </c>
      <c r="B91" s="256" t="s">
        <v>13</v>
      </c>
      <c r="C91" s="256" t="s">
        <v>658</v>
      </c>
      <c r="D91" s="50" t="s">
        <v>661</v>
      </c>
      <c r="E91" s="256">
        <v>4</v>
      </c>
      <c r="F91" s="50" t="s">
        <v>98</v>
      </c>
      <c r="G91" s="261">
        <v>97.160000029399995</v>
      </c>
      <c r="H91" s="256"/>
      <c r="I91" s="256">
        <v>4858</v>
      </c>
      <c r="J91" s="256">
        <v>24000</v>
      </c>
      <c r="K91" s="256">
        <v>28858</v>
      </c>
      <c r="L91" s="256" t="s">
        <v>116</v>
      </c>
    </row>
    <row r="92" spans="1:12" ht="18.95" customHeight="1">
      <c r="A92" s="256"/>
      <c r="B92" s="256"/>
      <c r="C92" s="256"/>
      <c r="D92" s="50" t="s">
        <v>662</v>
      </c>
      <c r="E92" s="256"/>
      <c r="F92" s="50" t="s">
        <v>42</v>
      </c>
      <c r="G92" s="261"/>
      <c r="H92" s="256"/>
      <c r="I92" s="256"/>
      <c r="J92" s="256"/>
      <c r="K92" s="256"/>
      <c r="L92" s="256"/>
    </row>
    <row r="93" spans="1:12" ht="18.95" customHeight="1">
      <c r="A93" s="256"/>
      <c r="B93" s="256"/>
      <c r="C93" s="256"/>
      <c r="D93" s="50" t="s">
        <v>663</v>
      </c>
      <c r="E93" s="256"/>
      <c r="F93" s="50" t="s">
        <v>586</v>
      </c>
      <c r="G93" s="261"/>
      <c r="H93" s="256"/>
      <c r="I93" s="256"/>
      <c r="J93" s="256"/>
      <c r="K93" s="256"/>
      <c r="L93" s="256"/>
    </row>
    <row r="94" spans="1:12" ht="18.95" customHeight="1">
      <c r="A94" s="256"/>
      <c r="B94" s="256"/>
      <c r="C94" s="256"/>
      <c r="D94" s="50" t="s">
        <v>664</v>
      </c>
      <c r="E94" s="256"/>
      <c r="F94" s="50" t="s">
        <v>565</v>
      </c>
      <c r="G94" s="261"/>
      <c r="H94" s="256"/>
      <c r="I94" s="256"/>
      <c r="J94" s="256"/>
      <c r="K94" s="256"/>
      <c r="L94" s="256"/>
    </row>
    <row r="95" spans="1:12" ht="18.95" customHeight="1">
      <c r="A95" s="256">
        <v>31</v>
      </c>
      <c r="B95" s="256" t="s">
        <v>13</v>
      </c>
      <c r="C95" s="256" t="s">
        <v>658</v>
      </c>
      <c r="D95" s="50" t="s">
        <v>665</v>
      </c>
      <c r="E95" s="256">
        <v>4</v>
      </c>
      <c r="F95" s="50" t="s">
        <v>98</v>
      </c>
      <c r="G95" s="262">
        <v>100.799600016</v>
      </c>
      <c r="H95" s="256"/>
      <c r="I95" s="256">
        <v>5040</v>
      </c>
      <c r="J95" s="256">
        <v>24000</v>
      </c>
      <c r="K95" s="256">
        <v>29040</v>
      </c>
      <c r="L95" s="256" t="s">
        <v>116</v>
      </c>
    </row>
    <row r="96" spans="1:12" ht="18.95" customHeight="1">
      <c r="A96" s="256"/>
      <c r="B96" s="256"/>
      <c r="C96" s="256"/>
      <c r="D96" s="50" t="s">
        <v>666</v>
      </c>
      <c r="E96" s="256"/>
      <c r="F96" s="50" t="s">
        <v>42</v>
      </c>
      <c r="G96" s="262"/>
      <c r="H96" s="256"/>
      <c r="I96" s="256"/>
      <c r="J96" s="256"/>
      <c r="K96" s="256"/>
      <c r="L96" s="256"/>
    </row>
    <row r="97" spans="1:12" ht="18.95" customHeight="1">
      <c r="A97" s="256"/>
      <c r="B97" s="256"/>
      <c r="C97" s="256"/>
      <c r="D97" s="50" t="s">
        <v>667</v>
      </c>
      <c r="E97" s="256"/>
      <c r="F97" s="50" t="s">
        <v>565</v>
      </c>
      <c r="G97" s="262"/>
      <c r="H97" s="256"/>
      <c r="I97" s="256"/>
      <c r="J97" s="256"/>
      <c r="K97" s="256"/>
      <c r="L97" s="256"/>
    </row>
    <row r="98" spans="1:12" ht="18.95" customHeight="1">
      <c r="A98" s="256"/>
      <c r="B98" s="256"/>
      <c r="C98" s="256"/>
      <c r="D98" s="50" t="s">
        <v>89</v>
      </c>
      <c r="E98" s="256"/>
      <c r="F98" s="50" t="s">
        <v>572</v>
      </c>
      <c r="G98" s="262"/>
      <c r="H98" s="256"/>
      <c r="I98" s="256"/>
      <c r="J98" s="256"/>
      <c r="K98" s="256"/>
      <c r="L98" s="256"/>
    </row>
    <row r="99" spans="1:12" ht="18.95" customHeight="1">
      <c r="A99" s="79">
        <v>32</v>
      </c>
      <c r="B99" s="79" t="s">
        <v>13</v>
      </c>
      <c r="C99" s="79" t="s">
        <v>668</v>
      </c>
      <c r="D99" s="83" t="s">
        <v>669</v>
      </c>
      <c r="E99" s="79">
        <v>1</v>
      </c>
      <c r="F99" s="79" t="s">
        <v>98</v>
      </c>
      <c r="G99" s="81">
        <v>121.839999908</v>
      </c>
      <c r="H99" s="79"/>
      <c r="I99" s="79">
        <v>6092</v>
      </c>
      <c r="J99" s="79">
        <v>6000</v>
      </c>
      <c r="K99" s="79">
        <v>12092</v>
      </c>
      <c r="L99" s="79" t="s">
        <v>116</v>
      </c>
    </row>
    <row r="100" spans="1:12" ht="18.95" customHeight="1">
      <c r="A100" s="256">
        <v>33</v>
      </c>
      <c r="B100" s="256" t="s">
        <v>13</v>
      </c>
      <c r="C100" s="256" t="s">
        <v>668</v>
      </c>
      <c r="D100" s="50" t="s">
        <v>670</v>
      </c>
      <c r="E100" s="256">
        <v>2</v>
      </c>
      <c r="F100" s="50" t="s">
        <v>98</v>
      </c>
      <c r="G100" s="261">
        <v>86.899999980399997</v>
      </c>
      <c r="H100" s="256"/>
      <c r="I100" s="256">
        <v>4345</v>
      </c>
      <c r="J100" s="256">
        <v>12000</v>
      </c>
      <c r="K100" s="256">
        <v>16345</v>
      </c>
      <c r="L100" s="256" t="s">
        <v>116</v>
      </c>
    </row>
    <row r="101" spans="1:12" ht="18.95" customHeight="1">
      <c r="A101" s="256"/>
      <c r="B101" s="256"/>
      <c r="C101" s="256"/>
      <c r="D101" s="50" t="s">
        <v>671</v>
      </c>
      <c r="E101" s="256"/>
      <c r="F101" s="50" t="s">
        <v>42</v>
      </c>
      <c r="G101" s="261"/>
      <c r="H101" s="256"/>
      <c r="I101" s="256"/>
      <c r="J101" s="256"/>
      <c r="K101" s="256"/>
      <c r="L101" s="256"/>
    </row>
    <row r="102" spans="1:12" ht="18.95" customHeight="1">
      <c r="A102" s="256">
        <v>34</v>
      </c>
      <c r="B102" s="256" t="s">
        <v>13</v>
      </c>
      <c r="C102" s="256" t="s">
        <v>672</v>
      </c>
      <c r="D102" s="50" t="s">
        <v>673</v>
      </c>
      <c r="E102" s="256">
        <v>3</v>
      </c>
      <c r="F102" s="50" t="s">
        <v>98</v>
      </c>
      <c r="G102" s="261">
        <v>86.000000021999995</v>
      </c>
      <c r="H102" s="256"/>
      <c r="I102" s="256">
        <v>4300</v>
      </c>
      <c r="J102" s="256">
        <v>18000</v>
      </c>
      <c r="K102" s="256">
        <v>22300</v>
      </c>
      <c r="L102" s="256" t="s">
        <v>116</v>
      </c>
    </row>
    <row r="103" spans="1:12" ht="18.95" customHeight="1">
      <c r="A103" s="256"/>
      <c r="B103" s="256"/>
      <c r="C103" s="256"/>
      <c r="D103" s="50" t="s">
        <v>674</v>
      </c>
      <c r="E103" s="256"/>
      <c r="F103" s="50" t="s">
        <v>42</v>
      </c>
      <c r="G103" s="261"/>
      <c r="H103" s="256"/>
      <c r="I103" s="256"/>
      <c r="J103" s="256"/>
      <c r="K103" s="256"/>
      <c r="L103" s="256"/>
    </row>
    <row r="104" spans="1:12" ht="18.95" customHeight="1">
      <c r="A104" s="256"/>
      <c r="B104" s="256"/>
      <c r="C104" s="256"/>
      <c r="D104" s="50" t="s">
        <v>675</v>
      </c>
      <c r="E104" s="256"/>
      <c r="F104" s="50" t="s">
        <v>614</v>
      </c>
      <c r="G104" s="261"/>
      <c r="H104" s="256"/>
      <c r="I104" s="256"/>
      <c r="J104" s="256"/>
      <c r="K104" s="256"/>
      <c r="L104" s="256"/>
    </row>
    <row r="105" spans="1:12" ht="18.95" customHeight="1">
      <c r="A105" s="79">
        <v>35</v>
      </c>
      <c r="B105" s="79" t="s">
        <v>13</v>
      </c>
      <c r="C105" s="79" t="s">
        <v>672</v>
      </c>
      <c r="D105" s="50" t="s">
        <v>676</v>
      </c>
      <c r="E105" s="79">
        <v>1</v>
      </c>
      <c r="F105" s="79" t="s">
        <v>98</v>
      </c>
      <c r="G105" s="81">
        <v>103.99999919299999</v>
      </c>
      <c r="H105" s="79"/>
      <c r="I105" s="79">
        <v>5200</v>
      </c>
      <c r="J105" s="79">
        <v>6000</v>
      </c>
      <c r="K105" s="79">
        <v>11200</v>
      </c>
      <c r="L105" s="79" t="s">
        <v>116</v>
      </c>
    </row>
    <row r="106" spans="1:12" ht="18.95" customHeight="1">
      <c r="A106" s="256">
        <v>36</v>
      </c>
      <c r="B106" s="256" t="s">
        <v>13</v>
      </c>
      <c r="C106" s="256" t="s">
        <v>672</v>
      </c>
      <c r="D106" s="50" t="s">
        <v>677</v>
      </c>
      <c r="E106" s="256">
        <v>5</v>
      </c>
      <c r="F106" s="50" t="s">
        <v>98</v>
      </c>
      <c r="G106" s="262">
        <v>148.00000007200001</v>
      </c>
      <c r="H106" s="256"/>
      <c r="I106" s="256">
        <v>7400</v>
      </c>
      <c r="J106" s="256">
        <v>30000</v>
      </c>
      <c r="K106" s="256">
        <v>37400</v>
      </c>
      <c r="L106" s="256" t="s">
        <v>116</v>
      </c>
    </row>
    <row r="107" spans="1:12" ht="18.95" customHeight="1">
      <c r="A107" s="256"/>
      <c r="B107" s="256"/>
      <c r="C107" s="256"/>
      <c r="D107" s="50" t="s">
        <v>678</v>
      </c>
      <c r="E107" s="256"/>
      <c r="F107" s="50" t="s">
        <v>42</v>
      </c>
      <c r="G107" s="262"/>
      <c r="H107" s="256"/>
      <c r="I107" s="256"/>
      <c r="J107" s="256"/>
      <c r="K107" s="256"/>
      <c r="L107" s="256"/>
    </row>
    <row r="108" spans="1:12" ht="18.95" customHeight="1">
      <c r="A108" s="256"/>
      <c r="B108" s="256"/>
      <c r="C108" s="256"/>
      <c r="D108" s="50" t="s">
        <v>679</v>
      </c>
      <c r="E108" s="256"/>
      <c r="F108" s="50" t="s">
        <v>581</v>
      </c>
      <c r="G108" s="262"/>
      <c r="H108" s="256"/>
      <c r="I108" s="256"/>
      <c r="J108" s="256"/>
      <c r="K108" s="256"/>
      <c r="L108" s="256"/>
    </row>
    <row r="109" spans="1:12" ht="18.95" customHeight="1">
      <c r="A109" s="256"/>
      <c r="B109" s="256"/>
      <c r="C109" s="256"/>
      <c r="D109" s="50" t="s">
        <v>680</v>
      </c>
      <c r="E109" s="256"/>
      <c r="F109" s="50" t="s">
        <v>572</v>
      </c>
      <c r="G109" s="262"/>
      <c r="H109" s="256"/>
      <c r="I109" s="256"/>
      <c r="J109" s="256"/>
      <c r="K109" s="256"/>
      <c r="L109" s="256"/>
    </row>
    <row r="110" spans="1:12" ht="18.95" customHeight="1">
      <c r="A110" s="256"/>
      <c r="B110" s="256"/>
      <c r="C110" s="256"/>
      <c r="D110" s="50" t="s">
        <v>681</v>
      </c>
      <c r="E110" s="256"/>
      <c r="F110" s="79" t="s">
        <v>600</v>
      </c>
      <c r="G110" s="262"/>
      <c r="H110" s="256"/>
      <c r="I110" s="256"/>
      <c r="J110" s="256"/>
      <c r="K110" s="256"/>
      <c r="L110" s="256"/>
    </row>
    <row r="111" spans="1:12" ht="18.95" customHeight="1">
      <c r="A111" s="256">
        <v>37</v>
      </c>
      <c r="B111" s="256" t="s">
        <v>13</v>
      </c>
      <c r="C111" s="256" t="s">
        <v>672</v>
      </c>
      <c r="D111" s="50" t="s">
        <v>682</v>
      </c>
      <c r="E111" s="256">
        <v>5</v>
      </c>
      <c r="F111" s="50" t="s">
        <v>98</v>
      </c>
      <c r="G111" s="262">
        <v>154.99999995799999</v>
      </c>
      <c r="H111" s="256"/>
      <c r="I111" s="256">
        <v>7750</v>
      </c>
      <c r="J111" s="256">
        <v>30000</v>
      </c>
      <c r="K111" s="256">
        <v>37750</v>
      </c>
      <c r="L111" s="256" t="s">
        <v>116</v>
      </c>
    </row>
    <row r="112" spans="1:12" ht="18.95" customHeight="1">
      <c r="A112" s="256"/>
      <c r="B112" s="256"/>
      <c r="C112" s="256"/>
      <c r="D112" s="50" t="s">
        <v>683</v>
      </c>
      <c r="E112" s="256"/>
      <c r="F112" s="50" t="s">
        <v>42</v>
      </c>
      <c r="G112" s="262"/>
      <c r="H112" s="256"/>
      <c r="I112" s="256"/>
      <c r="J112" s="256"/>
      <c r="K112" s="256"/>
      <c r="L112" s="256"/>
    </row>
    <row r="113" spans="1:12" ht="18.95" customHeight="1">
      <c r="A113" s="256"/>
      <c r="B113" s="256"/>
      <c r="C113" s="256"/>
      <c r="D113" s="50" t="s">
        <v>684</v>
      </c>
      <c r="E113" s="256"/>
      <c r="F113" s="50" t="s">
        <v>614</v>
      </c>
      <c r="G113" s="262"/>
      <c r="H113" s="256"/>
      <c r="I113" s="256"/>
      <c r="J113" s="256"/>
      <c r="K113" s="256"/>
      <c r="L113" s="256"/>
    </row>
    <row r="114" spans="1:12" ht="18.95" customHeight="1">
      <c r="A114" s="256"/>
      <c r="B114" s="256"/>
      <c r="C114" s="256"/>
      <c r="D114" s="50" t="s">
        <v>685</v>
      </c>
      <c r="E114" s="256"/>
      <c r="F114" s="50" t="s">
        <v>581</v>
      </c>
      <c r="G114" s="262"/>
      <c r="H114" s="256"/>
      <c r="I114" s="256"/>
      <c r="J114" s="256"/>
      <c r="K114" s="256"/>
      <c r="L114" s="256"/>
    </row>
    <row r="115" spans="1:12" ht="18.95" customHeight="1">
      <c r="A115" s="256"/>
      <c r="B115" s="256"/>
      <c r="C115" s="256"/>
      <c r="D115" s="50" t="s">
        <v>686</v>
      </c>
      <c r="E115" s="256"/>
      <c r="F115" s="50" t="s">
        <v>687</v>
      </c>
      <c r="G115" s="262"/>
      <c r="H115" s="256"/>
      <c r="I115" s="256"/>
      <c r="J115" s="256"/>
      <c r="K115" s="256"/>
      <c r="L115" s="256"/>
    </row>
    <row r="116" spans="1:12" ht="18.95" customHeight="1">
      <c r="A116" s="256">
        <v>38</v>
      </c>
      <c r="B116" s="256" t="s">
        <v>13</v>
      </c>
      <c r="C116" s="256" t="s">
        <v>672</v>
      </c>
      <c r="D116" s="50" t="s">
        <v>688</v>
      </c>
      <c r="E116" s="256">
        <v>2</v>
      </c>
      <c r="F116" s="50" t="s">
        <v>98</v>
      </c>
      <c r="G116" s="262">
        <v>189.000000008</v>
      </c>
      <c r="H116" s="256"/>
      <c r="I116" s="256">
        <v>9450</v>
      </c>
      <c r="J116" s="256">
        <v>12000</v>
      </c>
      <c r="K116" s="256">
        <v>21450</v>
      </c>
      <c r="L116" s="256" t="s">
        <v>116</v>
      </c>
    </row>
    <row r="117" spans="1:12" ht="18.95" customHeight="1">
      <c r="A117" s="256"/>
      <c r="B117" s="256"/>
      <c r="C117" s="256"/>
      <c r="D117" s="50" t="s">
        <v>689</v>
      </c>
      <c r="E117" s="256"/>
      <c r="F117" s="50" t="s">
        <v>614</v>
      </c>
      <c r="G117" s="262"/>
      <c r="H117" s="256"/>
      <c r="I117" s="256"/>
      <c r="J117" s="256"/>
      <c r="K117" s="256"/>
      <c r="L117" s="256"/>
    </row>
    <row r="118" spans="1:12" ht="18.95" customHeight="1">
      <c r="A118" s="79">
        <v>39</v>
      </c>
      <c r="B118" s="79" t="s">
        <v>13</v>
      </c>
      <c r="C118" s="79" t="s">
        <v>672</v>
      </c>
      <c r="D118" s="83" t="s">
        <v>690</v>
      </c>
      <c r="E118" s="79">
        <v>1</v>
      </c>
      <c r="F118" s="79" t="s">
        <v>98</v>
      </c>
      <c r="G118" s="82">
        <v>76</v>
      </c>
      <c r="H118" s="79"/>
      <c r="I118" s="79">
        <v>3800</v>
      </c>
      <c r="J118" s="79">
        <v>6000</v>
      </c>
      <c r="K118" s="79">
        <v>9800</v>
      </c>
      <c r="L118" s="79" t="s">
        <v>116</v>
      </c>
    </row>
    <row r="119" spans="1:12" ht="18.95" customHeight="1">
      <c r="A119" s="257">
        <v>40</v>
      </c>
      <c r="B119" s="257" t="s">
        <v>13</v>
      </c>
      <c r="C119" s="257" t="s">
        <v>691</v>
      </c>
      <c r="D119" s="50" t="s">
        <v>692</v>
      </c>
      <c r="E119" s="257">
        <v>5</v>
      </c>
      <c r="F119" s="50" t="s">
        <v>98</v>
      </c>
      <c r="G119" s="263">
        <v>95.119999219500002</v>
      </c>
      <c r="H119" s="257"/>
      <c r="I119" s="257">
        <v>4756</v>
      </c>
      <c r="J119" s="257">
        <v>30000</v>
      </c>
      <c r="K119" s="257">
        <v>34756</v>
      </c>
      <c r="L119" s="257" t="s">
        <v>116</v>
      </c>
    </row>
    <row r="120" spans="1:12" ht="18.95" customHeight="1">
      <c r="A120" s="258"/>
      <c r="B120" s="258"/>
      <c r="C120" s="258"/>
      <c r="D120" s="50" t="s">
        <v>693</v>
      </c>
      <c r="E120" s="258"/>
      <c r="F120" s="50" t="s">
        <v>42</v>
      </c>
      <c r="G120" s="264"/>
      <c r="H120" s="258"/>
      <c r="I120" s="258"/>
      <c r="J120" s="258"/>
      <c r="K120" s="258"/>
      <c r="L120" s="258"/>
    </row>
    <row r="121" spans="1:12" ht="18.95" customHeight="1">
      <c r="A121" s="258"/>
      <c r="B121" s="258"/>
      <c r="C121" s="258"/>
      <c r="D121" s="50" t="s">
        <v>694</v>
      </c>
      <c r="E121" s="258"/>
      <c r="F121" s="50" t="s">
        <v>55</v>
      </c>
      <c r="G121" s="264"/>
      <c r="H121" s="258"/>
      <c r="I121" s="258"/>
      <c r="J121" s="258"/>
      <c r="K121" s="258"/>
      <c r="L121" s="258"/>
    </row>
    <row r="122" spans="1:12" ht="18.95" customHeight="1">
      <c r="A122" s="258"/>
      <c r="B122" s="258"/>
      <c r="C122" s="258"/>
      <c r="D122" s="50" t="s">
        <v>695</v>
      </c>
      <c r="E122" s="258"/>
      <c r="F122" s="50" t="s">
        <v>569</v>
      </c>
      <c r="G122" s="264"/>
      <c r="H122" s="258"/>
      <c r="I122" s="258"/>
      <c r="J122" s="258"/>
      <c r="K122" s="258"/>
      <c r="L122" s="258"/>
    </row>
    <row r="123" spans="1:12" ht="18.95" customHeight="1">
      <c r="A123" s="259"/>
      <c r="B123" s="259"/>
      <c r="C123" s="259"/>
      <c r="D123" s="50" t="s">
        <v>696</v>
      </c>
      <c r="E123" s="259"/>
      <c r="F123" s="50" t="s">
        <v>466</v>
      </c>
      <c r="G123" s="265"/>
      <c r="H123" s="259"/>
      <c r="I123" s="259"/>
      <c r="J123" s="259"/>
      <c r="K123" s="259"/>
      <c r="L123" s="259"/>
    </row>
    <row r="124" spans="1:12" ht="18.95" customHeight="1">
      <c r="A124" s="256">
        <v>41</v>
      </c>
      <c r="B124" s="256" t="s">
        <v>13</v>
      </c>
      <c r="C124" s="256" t="s">
        <v>691</v>
      </c>
      <c r="D124" s="50" t="s">
        <v>697</v>
      </c>
      <c r="E124" s="256">
        <v>2</v>
      </c>
      <c r="F124" s="50" t="s">
        <v>98</v>
      </c>
      <c r="G124" s="261">
        <v>50.93</v>
      </c>
      <c r="H124" s="256"/>
      <c r="I124" s="256">
        <v>2546.5</v>
      </c>
      <c r="J124" s="256">
        <v>12000</v>
      </c>
      <c r="K124" s="256">
        <v>14546.5</v>
      </c>
      <c r="L124" s="256" t="s">
        <v>116</v>
      </c>
    </row>
    <row r="125" spans="1:12" ht="18.95" customHeight="1">
      <c r="A125" s="256"/>
      <c r="B125" s="256"/>
      <c r="C125" s="256"/>
      <c r="D125" s="50" t="s">
        <v>698</v>
      </c>
      <c r="E125" s="256"/>
      <c r="F125" s="50" t="s">
        <v>42</v>
      </c>
      <c r="G125" s="261"/>
      <c r="H125" s="256"/>
      <c r="I125" s="256"/>
      <c r="J125" s="256"/>
      <c r="K125" s="256"/>
      <c r="L125" s="256"/>
    </row>
    <row r="126" spans="1:12" ht="18.95" customHeight="1">
      <c r="A126" s="79">
        <v>42</v>
      </c>
      <c r="B126" s="79" t="s">
        <v>13</v>
      </c>
      <c r="C126" s="79" t="s">
        <v>699</v>
      </c>
      <c r="D126" s="50" t="s">
        <v>700</v>
      </c>
      <c r="E126" s="79">
        <v>1</v>
      </c>
      <c r="F126" s="79" t="s">
        <v>98</v>
      </c>
      <c r="G126" s="81">
        <v>120.000000015</v>
      </c>
      <c r="H126" s="79"/>
      <c r="I126" s="79">
        <v>6000</v>
      </c>
      <c r="J126" s="79">
        <v>6000</v>
      </c>
      <c r="K126" s="79">
        <v>12000</v>
      </c>
      <c r="L126" s="79" t="s">
        <v>116</v>
      </c>
    </row>
    <row r="127" spans="1:12" ht="18.95" customHeight="1">
      <c r="A127" s="256">
        <v>43</v>
      </c>
      <c r="B127" s="256" t="s">
        <v>13</v>
      </c>
      <c r="C127" s="256" t="s">
        <v>699</v>
      </c>
      <c r="D127" s="50" t="s">
        <v>701</v>
      </c>
      <c r="E127" s="256">
        <v>2</v>
      </c>
      <c r="F127" s="79" t="s">
        <v>98</v>
      </c>
      <c r="G127" s="260">
        <v>140.00000004099999</v>
      </c>
      <c r="H127" s="256"/>
      <c r="I127" s="256">
        <v>7000</v>
      </c>
      <c r="J127" s="256">
        <v>12000</v>
      </c>
      <c r="K127" s="256">
        <v>19000</v>
      </c>
      <c r="L127" s="256" t="s">
        <v>116</v>
      </c>
    </row>
    <row r="128" spans="1:12" ht="18.95" customHeight="1">
      <c r="A128" s="256"/>
      <c r="B128" s="256"/>
      <c r="C128" s="256"/>
      <c r="D128" s="50" t="s">
        <v>702</v>
      </c>
      <c r="E128" s="256"/>
      <c r="F128" s="50" t="s">
        <v>567</v>
      </c>
      <c r="G128" s="260"/>
      <c r="H128" s="256"/>
      <c r="I128" s="256"/>
      <c r="J128" s="256"/>
      <c r="K128" s="256"/>
      <c r="L128" s="256"/>
    </row>
    <row r="129" spans="1:12" ht="18.95" customHeight="1">
      <c r="A129" s="256">
        <v>44</v>
      </c>
      <c r="B129" s="256" t="s">
        <v>13</v>
      </c>
      <c r="C129" s="256" t="s">
        <v>699</v>
      </c>
      <c r="D129" s="50" t="s">
        <v>703</v>
      </c>
      <c r="E129" s="256">
        <v>7</v>
      </c>
      <c r="F129" s="50" t="s">
        <v>98</v>
      </c>
      <c r="G129" s="262">
        <v>260</v>
      </c>
      <c r="H129" s="256"/>
      <c r="I129" s="256">
        <v>13000</v>
      </c>
      <c r="J129" s="256">
        <v>42000</v>
      </c>
      <c r="K129" s="256">
        <v>55000</v>
      </c>
      <c r="L129" s="256" t="s">
        <v>116</v>
      </c>
    </row>
    <row r="130" spans="1:12" ht="18.95" customHeight="1">
      <c r="A130" s="256"/>
      <c r="B130" s="256"/>
      <c r="C130" s="256"/>
      <c r="D130" s="50" t="s">
        <v>704</v>
      </c>
      <c r="E130" s="256"/>
      <c r="F130" s="50" t="s">
        <v>42</v>
      </c>
      <c r="G130" s="262"/>
      <c r="H130" s="256"/>
      <c r="I130" s="256"/>
      <c r="J130" s="256"/>
      <c r="K130" s="256"/>
      <c r="L130" s="256"/>
    </row>
    <row r="131" spans="1:12" ht="18.95" customHeight="1">
      <c r="A131" s="256"/>
      <c r="B131" s="256"/>
      <c r="C131" s="256"/>
      <c r="D131" s="50" t="s">
        <v>705</v>
      </c>
      <c r="E131" s="256"/>
      <c r="F131" s="50" t="s">
        <v>572</v>
      </c>
      <c r="G131" s="262"/>
      <c r="H131" s="256"/>
      <c r="I131" s="256"/>
      <c r="J131" s="256"/>
      <c r="K131" s="256"/>
      <c r="L131" s="256"/>
    </row>
    <row r="132" spans="1:12" ht="18.95" customHeight="1">
      <c r="A132" s="256"/>
      <c r="B132" s="256"/>
      <c r="C132" s="256"/>
      <c r="D132" s="50" t="s">
        <v>706</v>
      </c>
      <c r="E132" s="256"/>
      <c r="F132" s="50" t="s">
        <v>565</v>
      </c>
      <c r="G132" s="262"/>
      <c r="H132" s="256"/>
      <c r="I132" s="256"/>
      <c r="J132" s="256"/>
      <c r="K132" s="256"/>
      <c r="L132" s="256"/>
    </row>
    <row r="133" spans="1:12" ht="18.95" customHeight="1">
      <c r="A133" s="256"/>
      <c r="B133" s="256"/>
      <c r="C133" s="256"/>
      <c r="D133" s="50" t="s">
        <v>707</v>
      </c>
      <c r="E133" s="256"/>
      <c r="F133" s="50" t="s">
        <v>567</v>
      </c>
      <c r="G133" s="262"/>
      <c r="H133" s="256"/>
      <c r="I133" s="256"/>
      <c r="J133" s="256"/>
      <c r="K133" s="256"/>
      <c r="L133" s="256"/>
    </row>
    <row r="134" spans="1:12" ht="18.95" customHeight="1">
      <c r="A134" s="256"/>
      <c r="B134" s="256"/>
      <c r="C134" s="256"/>
      <c r="D134" s="50" t="s">
        <v>708</v>
      </c>
      <c r="E134" s="256"/>
      <c r="F134" s="50" t="s">
        <v>600</v>
      </c>
      <c r="G134" s="262"/>
      <c r="H134" s="256"/>
      <c r="I134" s="256"/>
      <c r="J134" s="256"/>
      <c r="K134" s="256"/>
      <c r="L134" s="256"/>
    </row>
    <row r="135" spans="1:12" ht="18.95" customHeight="1">
      <c r="A135" s="256"/>
      <c r="B135" s="256"/>
      <c r="C135" s="256"/>
      <c r="D135" s="50" t="s">
        <v>709</v>
      </c>
      <c r="E135" s="256"/>
      <c r="F135" s="50" t="s">
        <v>569</v>
      </c>
      <c r="G135" s="262"/>
      <c r="H135" s="256"/>
      <c r="I135" s="256"/>
      <c r="J135" s="256"/>
      <c r="K135" s="256"/>
      <c r="L135" s="256"/>
    </row>
    <row r="136" spans="1:12" ht="18.95" customHeight="1">
      <c r="A136" s="84" t="s">
        <v>20</v>
      </c>
      <c r="B136" s="84"/>
      <c r="C136" s="84"/>
      <c r="D136" s="84"/>
      <c r="E136" s="85">
        <v>131</v>
      </c>
      <c r="F136" s="84"/>
      <c r="G136" s="85">
        <v>4755.6400000000003</v>
      </c>
      <c r="H136" s="85"/>
      <c r="I136" s="85">
        <v>237782</v>
      </c>
      <c r="J136" s="85">
        <v>786000</v>
      </c>
      <c r="K136" s="85">
        <v>1023782</v>
      </c>
      <c r="L136" s="85"/>
    </row>
  </sheetData>
  <mergeCells count="363">
    <mergeCell ref="L127:L128"/>
    <mergeCell ref="L129:L135"/>
    <mergeCell ref="L91:L94"/>
    <mergeCell ref="L95:L98"/>
    <mergeCell ref="L100:L101"/>
    <mergeCell ref="L102:L104"/>
    <mergeCell ref="L106:L110"/>
    <mergeCell ref="L111:L115"/>
    <mergeCell ref="L116:L117"/>
    <mergeCell ref="L119:L123"/>
    <mergeCell ref="L124:L125"/>
    <mergeCell ref="L60:L61"/>
    <mergeCell ref="L62:L66"/>
    <mergeCell ref="L67:L68"/>
    <mergeCell ref="L69:L71"/>
    <mergeCell ref="L72:L75"/>
    <mergeCell ref="L76:L78"/>
    <mergeCell ref="L80:L81"/>
    <mergeCell ref="L83:L87"/>
    <mergeCell ref="L89:L90"/>
    <mergeCell ref="K102:K104"/>
    <mergeCell ref="K106:K110"/>
    <mergeCell ref="K111:K115"/>
    <mergeCell ref="K116:K117"/>
    <mergeCell ref="K119:K123"/>
    <mergeCell ref="K124:K125"/>
    <mergeCell ref="K127:K128"/>
    <mergeCell ref="K129:K135"/>
    <mergeCell ref="L3:L4"/>
    <mergeCell ref="L5:L6"/>
    <mergeCell ref="L7:L11"/>
    <mergeCell ref="L12:L14"/>
    <mergeCell ref="L16:L18"/>
    <mergeCell ref="L19:L22"/>
    <mergeCell ref="L23:L26"/>
    <mergeCell ref="L27:L31"/>
    <mergeCell ref="L32:L37"/>
    <mergeCell ref="L38:L40"/>
    <mergeCell ref="L41:L42"/>
    <mergeCell ref="L43:L45"/>
    <mergeCell ref="L46:L48"/>
    <mergeCell ref="L50:L52"/>
    <mergeCell ref="L53:L56"/>
    <mergeCell ref="L57:L59"/>
    <mergeCell ref="K69:K71"/>
    <mergeCell ref="K72:K75"/>
    <mergeCell ref="K76:K78"/>
    <mergeCell ref="K80:K81"/>
    <mergeCell ref="K83:K87"/>
    <mergeCell ref="K89:K90"/>
    <mergeCell ref="K91:K94"/>
    <mergeCell ref="K95:K98"/>
    <mergeCell ref="K100:K101"/>
    <mergeCell ref="J116:J117"/>
    <mergeCell ref="J119:J123"/>
    <mergeCell ref="J124:J125"/>
    <mergeCell ref="J127:J128"/>
    <mergeCell ref="J129:J135"/>
    <mergeCell ref="K3:K4"/>
    <mergeCell ref="K5:K6"/>
    <mergeCell ref="K7:K11"/>
    <mergeCell ref="K12:K14"/>
    <mergeCell ref="K16:K18"/>
    <mergeCell ref="K19:K22"/>
    <mergeCell ref="K23:K26"/>
    <mergeCell ref="K27:K31"/>
    <mergeCell ref="K32:K37"/>
    <mergeCell ref="K38:K40"/>
    <mergeCell ref="K41:K42"/>
    <mergeCell ref="K43:K45"/>
    <mergeCell ref="K46:K48"/>
    <mergeCell ref="K50:K52"/>
    <mergeCell ref="K53:K56"/>
    <mergeCell ref="K57:K59"/>
    <mergeCell ref="K60:K61"/>
    <mergeCell ref="K62:K66"/>
    <mergeCell ref="K67:K68"/>
    <mergeCell ref="J80:J81"/>
    <mergeCell ref="J83:J87"/>
    <mergeCell ref="J89:J90"/>
    <mergeCell ref="J91:J94"/>
    <mergeCell ref="J95:J98"/>
    <mergeCell ref="J100:J101"/>
    <mergeCell ref="J102:J104"/>
    <mergeCell ref="J106:J110"/>
    <mergeCell ref="J111:J115"/>
    <mergeCell ref="I127:I128"/>
    <mergeCell ref="I129:I135"/>
    <mergeCell ref="J3:J4"/>
    <mergeCell ref="J5:J6"/>
    <mergeCell ref="J7:J11"/>
    <mergeCell ref="J12:J14"/>
    <mergeCell ref="J16:J18"/>
    <mergeCell ref="J19:J22"/>
    <mergeCell ref="J23:J26"/>
    <mergeCell ref="J27:J31"/>
    <mergeCell ref="J32:J37"/>
    <mergeCell ref="J38:J40"/>
    <mergeCell ref="J41:J42"/>
    <mergeCell ref="J43:J45"/>
    <mergeCell ref="J46:J48"/>
    <mergeCell ref="J50:J52"/>
    <mergeCell ref="J53:J56"/>
    <mergeCell ref="J57:J59"/>
    <mergeCell ref="J60:J61"/>
    <mergeCell ref="J62:J66"/>
    <mergeCell ref="J67:J68"/>
    <mergeCell ref="J69:J71"/>
    <mergeCell ref="J72:J75"/>
    <mergeCell ref="J76:J78"/>
    <mergeCell ref="I91:I94"/>
    <mergeCell ref="I95:I98"/>
    <mergeCell ref="I100:I101"/>
    <mergeCell ref="I102:I104"/>
    <mergeCell ref="I106:I110"/>
    <mergeCell ref="I111:I115"/>
    <mergeCell ref="I116:I117"/>
    <mergeCell ref="I119:I123"/>
    <mergeCell ref="I124:I125"/>
    <mergeCell ref="I60:I61"/>
    <mergeCell ref="I62:I66"/>
    <mergeCell ref="I67:I68"/>
    <mergeCell ref="I69:I71"/>
    <mergeCell ref="I72:I75"/>
    <mergeCell ref="I76:I78"/>
    <mergeCell ref="I80:I81"/>
    <mergeCell ref="I83:I87"/>
    <mergeCell ref="I89:I90"/>
    <mergeCell ref="H102:H104"/>
    <mergeCell ref="H106:H110"/>
    <mergeCell ref="H111:H115"/>
    <mergeCell ref="H116:H117"/>
    <mergeCell ref="H119:H123"/>
    <mergeCell ref="H124:H125"/>
    <mergeCell ref="H127:H128"/>
    <mergeCell ref="H129:H135"/>
    <mergeCell ref="I3:I4"/>
    <mergeCell ref="I5:I6"/>
    <mergeCell ref="I7:I11"/>
    <mergeCell ref="I12:I14"/>
    <mergeCell ref="I16:I18"/>
    <mergeCell ref="I19:I22"/>
    <mergeCell ref="I23:I26"/>
    <mergeCell ref="I27:I31"/>
    <mergeCell ref="I32:I37"/>
    <mergeCell ref="I38:I40"/>
    <mergeCell ref="I41:I42"/>
    <mergeCell ref="I43:I45"/>
    <mergeCell ref="I46:I48"/>
    <mergeCell ref="I50:I52"/>
    <mergeCell ref="I53:I56"/>
    <mergeCell ref="I57:I59"/>
    <mergeCell ref="H69:H71"/>
    <mergeCell ref="H72:H75"/>
    <mergeCell ref="H76:H78"/>
    <mergeCell ref="H80:H81"/>
    <mergeCell ref="H83:H87"/>
    <mergeCell ref="H89:H90"/>
    <mergeCell ref="H91:H94"/>
    <mergeCell ref="H95:H98"/>
    <mergeCell ref="H100:H101"/>
    <mergeCell ref="G111:G115"/>
    <mergeCell ref="G116:G117"/>
    <mergeCell ref="G119:G123"/>
    <mergeCell ref="G124:G125"/>
    <mergeCell ref="G127:G128"/>
    <mergeCell ref="G129:G135"/>
    <mergeCell ref="H5:H6"/>
    <mergeCell ref="H7:H11"/>
    <mergeCell ref="H12:H14"/>
    <mergeCell ref="H16:H18"/>
    <mergeCell ref="H19:H22"/>
    <mergeCell ref="H23:H26"/>
    <mergeCell ref="H27:H31"/>
    <mergeCell ref="H32:H37"/>
    <mergeCell ref="H38:H40"/>
    <mergeCell ref="H41:H42"/>
    <mergeCell ref="H43:H45"/>
    <mergeCell ref="H46:H48"/>
    <mergeCell ref="H50:H52"/>
    <mergeCell ref="H53:H56"/>
    <mergeCell ref="H57:H59"/>
    <mergeCell ref="H60:H61"/>
    <mergeCell ref="H62:H66"/>
    <mergeCell ref="H67:H68"/>
    <mergeCell ref="G76:G78"/>
    <mergeCell ref="G80:G81"/>
    <mergeCell ref="G83:G87"/>
    <mergeCell ref="G89:G90"/>
    <mergeCell ref="G91:G94"/>
    <mergeCell ref="G95:G98"/>
    <mergeCell ref="G100:G101"/>
    <mergeCell ref="G102:G104"/>
    <mergeCell ref="G106:G110"/>
    <mergeCell ref="E124:E125"/>
    <mergeCell ref="E127:E128"/>
    <mergeCell ref="E129:E135"/>
    <mergeCell ref="F3:F4"/>
    <mergeCell ref="G5:G6"/>
    <mergeCell ref="G7:G11"/>
    <mergeCell ref="G12:G14"/>
    <mergeCell ref="G16:G18"/>
    <mergeCell ref="G19:G22"/>
    <mergeCell ref="G23:G26"/>
    <mergeCell ref="G27:G31"/>
    <mergeCell ref="G32:G37"/>
    <mergeCell ref="G38:G40"/>
    <mergeCell ref="G41:G42"/>
    <mergeCell ref="G43:G45"/>
    <mergeCell ref="G46:G48"/>
    <mergeCell ref="G50:G52"/>
    <mergeCell ref="G53:G56"/>
    <mergeCell ref="G57:G59"/>
    <mergeCell ref="G60:G61"/>
    <mergeCell ref="G62:G66"/>
    <mergeCell ref="G67:G68"/>
    <mergeCell ref="G69:G71"/>
    <mergeCell ref="G72:G75"/>
    <mergeCell ref="E89:E90"/>
    <mergeCell ref="E91:E94"/>
    <mergeCell ref="E95:E98"/>
    <mergeCell ref="E100:E101"/>
    <mergeCell ref="E102:E104"/>
    <mergeCell ref="E106:E110"/>
    <mergeCell ref="E111:E115"/>
    <mergeCell ref="E116:E117"/>
    <mergeCell ref="E119:E123"/>
    <mergeCell ref="E57:E59"/>
    <mergeCell ref="E60:E61"/>
    <mergeCell ref="E62:E66"/>
    <mergeCell ref="E67:E68"/>
    <mergeCell ref="E69:E71"/>
    <mergeCell ref="E72:E75"/>
    <mergeCell ref="E76:E78"/>
    <mergeCell ref="E80:E81"/>
    <mergeCell ref="E83:E87"/>
    <mergeCell ref="E23:E26"/>
    <mergeCell ref="E27:E31"/>
    <mergeCell ref="E32:E37"/>
    <mergeCell ref="E38:E40"/>
    <mergeCell ref="E41:E42"/>
    <mergeCell ref="E43:E45"/>
    <mergeCell ref="E46:E48"/>
    <mergeCell ref="E50:E52"/>
    <mergeCell ref="E53:E56"/>
    <mergeCell ref="C100:C101"/>
    <mergeCell ref="C102:C104"/>
    <mergeCell ref="C106:C110"/>
    <mergeCell ref="C111:C115"/>
    <mergeCell ref="C116:C117"/>
    <mergeCell ref="C119:C123"/>
    <mergeCell ref="C124:C125"/>
    <mergeCell ref="C127:C128"/>
    <mergeCell ref="C129:C135"/>
    <mergeCell ref="C67:C68"/>
    <mergeCell ref="C69:C71"/>
    <mergeCell ref="C72:C75"/>
    <mergeCell ref="C76:C78"/>
    <mergeCell ref="C80:C81"/>
    <mergeCell ref="C83:C87"/>
    <mergeCell ref="C89:C90"/>
    <mergeCell ref="C91:C94"/>
    <mergeCell ref="C95:C98"/>
    <mergeCell ref="B111:B115"/>
    <mergeCell ref="B116:B117"/>
    <mergeCell ref="B119:B123"/>
    <mergeCell ref="B124:B125"/>
    <mergeCell ref="B127:B128"/>
    <mergeCell ref="B129:B135"/>
    <mergeCell ref="C3:C4"/>
    <mergeCell ref="C5:C6"/>
    <mergeCell ref="C7:C11"/>
    <mergeCell ref="C12:C14"/>
    <mergeCell ref="C16:C18"/>
    <mergeCell ref="C19:C22"/>
    <mergeCell ref="C23:C26"/>
    <mergeCell ref="C27:C31"/>
    <mergeCell ref="C32:C37"/>
    <mergeCell ref="C38:C40"/>
    <mergeCell ref="C41:C42"/>
    <mergeCell ref="C43:C45"/>
    <mergeCell ref="C46:C48"/>
    <mergeCell ref="C50:C52"/>
    <mergeCell ref="C53:C56"/>
    <mergeCell ref="C57:C59"/>
    <mergeCell ref="C60:C61"/>
    <mergeCell ref="C62:C66"/>
    <mergeCell ref="B76:B78"/>
    <mergeCell ref="B80:B81"/>
    <mergeCell ref="B83:B87"/>
    <mergeCell ref="B89:B90"/>
    <mergeCell ref="B91:B94"/>
    <mergeCell ref="B95:B98"/>
    <mergeCell ref="B100:B101"/>
    <mergeCell ref="B102:B104"/>
    <mergeCell ref="B106:B110"/>
    <mergeCell ref="A124:A125"/>
    <mergeCell ref="A127:A128"/>
    <mergeCell ref="A129:A135"/>
    <mergeCell ref="B3:B4"/>
    <mergeCell ref="B5:B6"/>
    <mergeCell ref="B7:B11"/>
    <mergeCell ref="B12:B14"/>
    <mergeCell ref="B16:B18"/>
    <mergeCell ref="B19:B22"/>
    <mergeCell ref="B23:B26"/>
    <mergeCell ref="B27:B31"/>
    <mergeCell ref="B32:B37"/>
    <mergeCell ref="B38:B40"/>
    <mergeCell ref="B41:B42"/>
    <mergeCell ref="B43:B45"/>
    <mergeCell ref="B46:B48"/>
    <mergeCell ref="B50:B52"/>
    <mergeCell ref="B53:B56"/>
    <mergeCell ref="B57:B59"/>
    <mergeCell ref="B60:B61"/>
    <mergeCell ref="B62:B66"/>
    <mergeCell ref="B67:B68"/>
    <mergeCell ref="B69:B71"/>
    <mergeCell ref="B72:B75"/>
    <mergeCell ref="A89:A90"/>
    <mergeCell ref="A91:A94"/>
    <mergeCell ref="A95:A98"/>
    <mergeCell ref="A100:A101"/>
    <mergeCell ref="A102:A104"/>
    <mergeCell ref="A106:A110"/>
    <mergeCell ref="A111:A115"/>
    <mergeCell ref="A116:A117"/>
    <mergeCell ref="A119:A123"/>
    <mergeCell ref="A57:A59"/>
    <mergeCell ref="A60:A61"/>
    <mergeCell ref="A62:A66"/>
    <mergeCell ref="A67:A68"/>
    <mergeCell ref="A69:A71"/>
    <mergeCell ref="A72:A75"/>
    <mergeCell ref="A76:A78"/>
    <mergeCell ref="A80:A81"/>
    <mergeCell ref="A83:A87"/>
    <mergeCell ref="A23:A26"/>
    <mergeCell ref="A27:A31"/>
    <mergeCell ref="A32:A37"/>
    <mergeCell ref="A38:A40"/>
    <mergeCell ref="A41:A42"/>
    <mergeCell ref="A43:A45"/>
    <mergeCell ref="A46:A48"/>
    <mergeCell ref="A50:A52"/>
    <mergeCell ref="A53:A56"/>
    <mergeCell ref="A1:L1"/>
    <mergeCell ref="A2:L2"/>
    <mergeCell ref="G3:H3"/>
    <mergeCell ref="A3:A4"/>
    <mergeCell ref="A5:A6"/>
    <mergeCell ref="A7:A11"/>
    <mergeCell ref="A12:A14"/>
    <mergeCell ref="A16:A18"/>
    <mergeCell ref="A19:A22"/>
    <mergeCell ref="D3:D4"/>
    <mergeCell ref="E3:E4"/>
    <mergeCell ref="E5:E6"/>
    <mergeCell ref="E7:E11"/>
    <mergeCell ref="E12:E14"/>
    <mergeCell ref="E16:E18"/>
    <mergeCell ref="E19:E22"/>
  </mergeCells>
  <phoneticPr fontId="25"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dimension ref="A1:L206"/>
  <sheetViews>
    <sheetView workbookViewId="0">
      <selection activeCell="L3" sqref="L1:L1048576"/>
    </sheetView>
  </sheetViews>
  <sheetFormatPr defaultColWidth="8.875" defaultRowHeight="14.25"/>
  <sheetData>
    <row r="1" spans="1:12" ht="21">
      <c r="A1" s="170" t="s">
        <v>710</v>
      </c>
      <c r="B1" s="170"/>
      <c r="C1" s="170"/>
      <c r="D1" s="170"/>
      <c r="E1" s="170"/>
      <c r="F1" s="170"/>
      <c r="G1" s="170"/>
      <c r="H1" s="170"/>
      <c r="I1" s="170"/>
      <c r="J1" s="170"/>
      <c r="K1" s="170"/>
      <c r="L1" s="170"/>
    </row>
    <row r="2" spans="1:12">
      <c r="A2" s="171" t="s">
        <v>711</v>
      </c>
      <c r="B2" s="171"/>
      <c r="C2" s="171"/>
      <c r="D2" s="171"/>
      <c r="E2" s="171"/>
      <c r="F2" s="171"/>
      <c r="G2" s="171"/>
      <c r="H2" s="171"/>
      <c r="I2" s="171"/>
      <c r="J2" s="171"/>
      <c r="K2" s="171"/>
      <c r="L2" s="171"/>
    </row>
    <row r="3" spans="1:12">
      <c r="A3" s="175" t="s">
        <v>24</v>
      </c>
      <c r="B3" s="175" t="s">
        <v>2</v>
      </c>
      <c r="C3" s="175" t="s">
        <v>25</v>
      </c>
      <c r="D3" s="175" t="s">
        <v>26</v>
      </c>
      <c r="E3" s="175" t="s">
        <v>28</v>
      </c>
      <c r="F3" s="274" t="s">
        <v>29</v>
      </c>
      <c r="G3" s="266" t="s">
        <v>31</v>
      </c>
      <c r="H3" s="266"/>
      <c r="I3" s="175" t="s">
        <v>109</v>
      </c>
      <c r="J3" s="175" t="s">
        <v>8</v>
      </c>
      <c r="K3" s="175" t="s">
        <v>33</v>
      </c>
      <c r="L3" s="175" t="s">
        <v>111</v>
      </c>
    </row>
    <row r="4" spans="1:12" ht="24">
      <c r="A4" s="176"/>
      <c r="B4" s="176"/>
      <c r="C4" s="176"/>
      <c r="D4" s="176"/>
      <c r="E4" s="182"/>
      <c r="F4" s="275"/>
      <c r="G4" s="72" t="s">
        <v>112</v>
      </c>
      <c r="H4" s="55" t="s">
        <v>36</v>
      </c>
      <c r="I4" s="182"/>
      <c r="J4" s="182"/>
      <c r="K4" s="182"/>
      <c r="L4" s="182"/>
    </row>
    <row r="5" spans="1:12">
      <c r="A5" s="267">
        <v>1</v>
      </c>
      <c r="B5" s="267" t="s">
        <v>14</v>
      </c>
      <c r="C5" s="271" t="s">
        <v>712</v>
      </c>
      <c r="D5" s="35" t="s">
        <v>713</v>
      </c>
      <c r="E5" s="267">
        <v>5</v>
      </c>
      <c r="F5" s="35" t="s">
        <v>98</v>
      </c>
      <c r="G5" s="267">
        <v>74.8</v>
      </c>
      <c r="H5" s="267"/>
      <c r="I5" s="267">
        <v>3740</v>
      </c>
      <c r="J5" s="267">
        <v>30000</v>
      </c>
      <c r="K5" s="267">
        <f>I5+J5</f>
        <v>33740</v>
      </c>
      <c r="L5" s="276" t="s">
        <v>714</v>
      </c>
    </row>
    <row r="6" spans="1:12">
      <c r="A6" s="268"/>
      <c r="B6" s="268"/>
      <c r="C6" s="272"/>
      <c r="D6" s="35" t="s">
        <v>715</v>
      </c>
      <c r="E6" s="268"/>
      <c r="F6" s="35" t="s">
        <v>42</v>
      </c>
      <c r="G6" s="268"/>
      <c r="H6" s="268"/>
      <c r="I6" s="268"/>
      <c r="J6" s="268"/>
      <c r="K6" s="268"/>
      <c r="L6" s="272"/>
    </row>
    <row r="7" spans="1:12">
      <c r="A7" s="268"/>
      <c r="B7" s="268"/>
      <c r="C7" s="272"/>
      <c r="D7" s="35" t="s">
        <v>716</v>
      </c>
      <c r="E7" s="268"/>
      <c r="F7" s="35" t="s">
        <v>55</v>
      </c>
      <c r="G7" s="268"/>
      <c r="H7" s="268"/>
      <c r="I7" s="268"/>
      <c r="J7" s="268"/>
      <c r="K7" s="268"/>
      <c r="L7" s="272"/>
    </row>
    <row r="8" spans="1:12" ht="27" customHeight="1">
      <c r="A8" s="268"/>
      <c r="B8" s="268"/>
      <c r="C8" s="272"/>
      <c r="D8" s="35" t="s">
        <v>717</v>
      </c>
      <c r="E8" s="268"/>
      <c r="F8" s="35" t="s">
        <v>55</v>
      </c>
      <c r="G8" s="268"/>
      <c r="H8" s="268"/>
      <c r="I8" s="268"/>
      <c r="J8" s="268"/>
      <c r="K8" s="268"/>
      <c r="L8" s="272"/>
    </row>
    <row r="9" spans="1:12">
      <c r="A9" s="267">
        <v>2</v>
      </c>
      <c r="B9" s="267" t="s">
        <v>14</v>
      </c>
      <c r="C9" s="271" t="s">
        <v>718</v>
      </c>
      <c r="D9" s="35" t="s">
        <v>719</v>
      </c>
      <c r="E9" s="267">
        <v>5</v>
      </c>
      <c r="F9" s="35" t="s">
        <v>98</v>
      </c>
      <c r="G9" s="267">
        <v>180</v>
      </c>
      <c r="H9" s="267"/>
      <c r="I9" s="267">
        <v>9000</v>
      </c>
      <c r="J9" s="267">
        <v>30000</v>
      </c>
      <c r="K9" s="267">
        <f>I9+J9</f>
        <v>39000</v>
      </c>
      <c r="L9" s="276" t="s">
        <v>720</v>
      </c>
    </row>
    <row r="10" spans="1:12">
      <c r="A10" s="268"/>
      <c r="B10" s="268"/>
      <c r="C10" s="272"/>
      <c r="D10" s="35" t="s">
        <v>721</v>
      </c>
      <c r="E10" s="268"/>
      <c r="F10" s="35" t="s">
        <v>55</v>
      </c>
      <c r="G10" s="268"/>
      <c r="H10" s="268"/>
      <c r="I10" s="268"/>
      <c r="J10" s="268"/>
      <c r="K10" s="268"/>
      <c r="L10" s="272"/>
    </row>
    <row r="11" spans="1:12">
      <c r="A11" s="268"/>
      <c r="B11" s="268"/>
      <c r="C11" s="272"/>
      <c r="D11" s="35" t="s">
        <v>722</v>
      </c>
      <c r="E11" s="268"/>
      <c r="F11" s="35" t="s">
        <v>723</v>
      </c>
      <c r="G11" s="268"/>
      <c r="H11" s="268"/>
      <c r="I11" s="268"/>
      <c r="J11" s="268"/>
      <c r="K11" s="268"/>
      <c r="L11" s="272"/>
    </row>
    <row r="12" spans="1:12">
      <c r="A12" s="268"/>
      <c r="B12" s="268"/>
      <c r="C12" s="272"/>
      <c r="D12" s="35" t="s">
        <v>724</v>
      </c>
      <c r="E12" s="268"/>
      <c r="F12" s="35" t="s">
        <v>492</v>
      </c>
      <c r="G12" s="268"/>
      <c r="H12" s="268"/>
      <c r="I12" s="268"/>
      <c r="J12" s="268"/>
      <c r="K12" s="268"/>
      <c r="L12" s="272"/>
    </row>
    <row r="13" spans="1:12">
      <c r="A13" s="269"/>
      <c r="B13" s="269"/>
      <c r="C13" s="273"/>
      <c r="D13" s="35" t="s">
        <v>725</v>
      </c>
      <c r="E13" s="269"/>
      <c r="F13" s="35" t="s">
        <v>492</v>
      </c>
      <c r="G13" s="269"/>
      <c r="H13" s="269"/>
      <c r="I13" s="269"/>
      <c r="J13" s="269"/>
      <c r="K13" s="269"/>
      <c r="L13" s="273"/>
    </row>
    <row r="14" spans="1:12">
      <c r="A14" s="35">
        <v>3</v>
      </c>
      <c r="B14" s="35" t="s">
        <v>14</v>
      </c>
      <c r="C14" s="37" t="s">
        <v>726</v>
      </c>
      <c r="D14" s="35" t="s">
        <v>727</v>
      </c>
      <c r="E14" s="35">
        <v>1</v>
      </c>
      <c r="F14" s="35" t="s">
        <v>98</v>
      </c>
      <c r="G14" s="35">
        <v>69.099999999999994</v>
      </c>
      <c r="H14" s="35"/>
      <c r="I14" s="35">
        <v>3455</v>
      </c>
      <c r="J14" s="35">
        <v>6000</v>
      </c>
      <c r="K14" s="35">
        <f t="shared" ref="K14:K19" si="0">I14+J14</f>
        <v>9455</v>
      </c>
      <c r="L14" s="35" t="s">
        <v>116</v>
      </c>
    </row>
    <row r="15" spans="1:12">
      <c r="A15" s="267">
        <v>4</v>
      </c>
      <c r="B15" s="267" t="s">
        <v>14</v>
      </c>
      <c r="C15" s="271" t="s">
        <v>728</v>
      </c>
      <c r="D15" s="35" t="s">
        <v>729</v>
      </c>
      <c r="E15" s="267">
        <v>4</v>
      </c>
      <c r="F15" s="35" t="s">
        <v>98</v>
      </c>
      <c r="G15" s="267">
        <v>104.86</v>
      </c>
      <c r="H15" s="267"/>
      <c r="I15" s="267">
        <v>5243</v>
      </c>
      <c r="J15" s="267">
        <v>24000</v>
      </c>
      <c r="K15" s="267">
        <f t="shared" si="0"/>
        <v>29243</v>
      </c>
      <c r="L15" s="267" t="s">
        <v>116</v>
      </c>
    </row>
    <row r="16" spans="1:12">
      <c r="A16" s="268"/>
      <c r="B16" s="268"/>
      <c r="C16" s="272"/>
      <c r="D16" s="35" t="s">
        <v>730</v>
      </c>
      <c r="E16" s="268"/>
      <c r="F16" s="35" t="s">
        <v>42</v>
      </c>
      <c r="G16" s="268"/>
      <c r="H16" s="268"/>
      <c r="I16" s="268"/>
      <c r="J16" s="268"/>
      <c r="K16" s="268"/>
      <c r="L16" s="268"/>
    </row>
    <row r="17" spans="1:12">
      <c r="A17" s="268"/>
      <c r="B17" s="268"/>
      <c r="C17" s="272"/>
      <c r="D17" s="35" t="s">
        <v>731</v>
      </c>
      <c r="E17" s="268"/>
      <c r="F17" s="35" t="s">
        <v>44</v>
      </c>
      <c r="G17" s="268"/>
      <c r="H17" s="268"/>
      <c r="I17" s="268"/>
      <c r="J17" s="268"/>
      <c r="K17" s="268"/>
      <c r="L17" s="268"/>
    </row>
    <row r="18" spans="1:12">
      <c r="A18" s="269"/>
      <c r="B18" s="269"/>
      <c r="C18" s="273"/>
      <c r="D18" s="35" t="s">
        <v>732</v>
      </c>
      <c r="E18" s="269"/>
      <c r="F18" s="35" t="s">
        <v>44</v>
      </c>
      <c r="G18" s="269"/>
      <c r="H18" s="269"/>
      <c r="I18" s="269"/>
      <c r="J18" s="269"/>
      <c r="K18" s="269"/>
      <c r="L18" s="269"/>
    </row>
    <row r="19" spans="1:12">
      <c r="A19" s="267">
        <v>5</v>
      </c>
      <c r="B19" s="267" t="s">
        <v>14</v>
      </c>
      <c r="C19" s="271" t="s">
        <v>733</v>
      </c>
      <c r="D19" s="35" t="s">
        <v>734</v>
      </c>
      <c r="E19" s="267">
        <v>2</v>
      </c>
      <c r="F19" s="35" t="s">
        <v>98</v>
      </c>
      <c r="G19" s="267">
        <v>96</v>
      </c>
      <c r="H19" s="267"/>
      <c r="I19" s="267">
        <v>4800</v>
      </c>
      <c r="J19" s="267">
        <v>12000</v>
      </c>
      <c r="K19" s="267">
        <f t="shared" si="0"/>
        <v>16800</v>
      </c>
      <c r="L19" s="267" t="s">
        <v>116</v>
      </c>
    </row>
    <row r="20" spans="1:12">
      <c r="A20" s="269"/>
      <c r="B20" s="269"/>
      <c r="C20" s="273"/>
      <c r="D20" s="35" t="s">
        <v>735</v>
      </c>
      <c r="E20" s="269"/>
      <c r="F20" s="35" t="s">
        <v>42</v>
      </c>
      <c r="G20" s="269"/>
      <c r="H20" s="269"/>
      <c r="I20" s="269"/>
      <c r="J20" s="269"/>
      <c r="K20" s="269"/>
      <c r="L20" s="269"/>
    </row>
    <row r="21" spans="1:12">
      <c r="A21" s="35">
        <v>6</v>
      </c>
      <c r="B21" s="35" t="s">
        <v>14</v>
      </c>
      <c r="C21" s="37" t="s">
        <v>736</v>
      </c>
      <c r="D21" s="35" t="s">
        <v>737</v>
      </c>
      <c r="E21" s="35">
        <v>1</v>
      </c>
      <c r="F21" s="35" t="s">
        <v>98</v>
      </c>
      <c r="G21" s="35">
        <v>64</v>
      </c>
      <c r="H21" s="35"/>
      <c r="I21" s="35">
        <v>3200</v>
      </c>
      <c r="J21" s="35">
        <v>6000</v>
      </c>
      <c r="K21" s="35">
        <f>I21+J21</f>
        <v>9200</v>
      </c>
      <c r="L21" s="35" t="s">
        <v>116</v>
      </c>
    </row>
    <row r="22" spans="1:12">
      <c r="A22" s="267">
        <v>7</v>
      </c>
      <c r="B22" s="267" t="s">
        <v>14</v>
      </c>
      <c r="C22" s="271" t="s">
        <v>733</v>
      </c>
      <c r="D22" s="35" t="s">
        <v>738</v>
      </c>
      <c r="E22" s="267">
        <v>5</v>
      </c>
      <c r="F22" s="35" t="s">
        <v>98</v>
      </c>
      <c r="G22" s="267">
        <v>87.9</v>
      </c>
      <c r="H22" s="267"/>
      <c r="I22" s="267">
        <v>4395</v>
      </c>
      <c r="J22" s="267">
        <v>30000</v>
      </c>
      <c r="K22" s="267">
        <f>I22+J22</f>
        <v>34395</v>
      </c>
      <c r="L22" s="267" t="s">
        <v>116</v>
      </c>
    </row>
    <row r="23" spans="1:12">
      <c r="A23" s="268"/>
      <c r="B23" s="268"/>
      <c r="C23" s="272"/>
      <c r="D23" s="35" t="s">
        <v>739</v>
      </c>
      <c r="E23" s="268"/>
      <c r="F23" s="35" t="s">
        <v>42</v>
      </c>
      <c r="G23" s="268"/>
      <c r="H23" s="268"/>
      <c r="I23" s="268"/>
      <c r="J23" s="268"/>
      <c r="K23" s="268"/>
      <c r="L23" s="268"/>
    </row>
    <row r="24" spans="1:12">
      <c r="A24" s="268"/>
      <c r="B24" s="268"/>
      <c r="C24" s="272"/>
      <c r="D24" s="35" t="s">
        <v>740</v>
      </c>
      <c r="E24" s="268"/>
      <c r="F24" s="35" t="s">
        <v>44</v>
      </c>
      <c r="G24" s="268"/>
      <c r="H24" s="268"/>
      <c r="I24" s="268"/>
      <c r="J24" s="268"/>
      <c r="K24" s="268"/>
      <c r="L24" s="268"/>
    </row>
    <row r="25" spans="1:12">
      <c r="A25" s="268"/>
      <c r="B25" s="268"/>
      <c r="C25" s="272"/>
      <c r="D25" s="35" t="s">
        <v>741</v>
      </c>
      <c r="E25" s="268"/>
      <c r="F25" s="35" t="s">
        <v>55</v>
      </c>
      <c r="G25" s="268"/>
      <c r="H25" s="268"/>
      <c r="I25" s="268"/>
      <c r="J25" s="268"/>
      <c r="K25" s="268"/>
      <c r="L25" s="268"/>
    </row>
    <row r="26" spans="1:12">
      <c r="A26" s="269"/>
      <c r="B26" s="269"/>
      <c r="C26" s="273"/>
      <c r="D26" s="35" t="s">
        <v>742</v>
      </c>
      <c r="E26" s="269"/>
      <c r="F26" s="35" t="s">
        <v>105</v>
      </c>
      <c r="G26" s="269"/>
      <c r="H26" s="269"/>
      <c r="I26" s="269"/>
      <c r="J26" s="269"/>
      <c r="K26" s="269"/>
      <c r="L26" s="269"/>
    </row>
    <row r="27" spans="1:12">
      <c r="A27" s="35">
        <v>8</v>
      </c>
      <c r="B27" s="35" t="s">
        <v>14</v>
      </c>
      <c r="C27" s="37" t="s">
        <v>733</v>
      </c>
      <c r="D27" s="35" t="s">
        <v>743</v>
      </c>
      <c r="E27" s="35">
        <v>1</v>
      </c>
      <c r="F27" s="35" t="s">
        <v>98</v>
      </c>
      <c r="G27" s="35">
        <v>160</v>
      </c>
      <c r="H27" s="35"/>
      <c r="I27" s="35">
        <v>8000</v>
      </c>
      <c r="J27" s="35">
        <v>6000</v>
      </c>
      <c r="K27" s="35">
        <f t="shared" ref="K27:K30" si="1">I27+J27</f>
        <v>14000</v>
      </c>
      <c r="L27" s="35" t="s">
        <v>116</v>
      </c>
    </row>
    <row r="28" spans="1:12">
      <c r="A28" s="35">
        <v>9</v>
      </c>
      <c r="B28" s="35" t="s">
        <v>14</v>
      </c>
      <c r="C28" s="37" t="s">
        <v>744</v>
      </c>
      <c r="D28" s="35" t="s">
        <v>745</v>
      </c>
      <c r="E28" s="35">
        <v>1</v>
      </c>
      <c r="F28" s="35" t="s">
        <v>98</v>
      </c>
      <c r="G28" s="35">
        <v>80.959999999999994</v>
      </c>
      <c r="H28" s="35"/>
      <c r="I28" s="35">
        <v>4048</v>
      </c>
      <c r="J28" s="35">
        <v>6000</v>
      </c>
      <c r="K28" s="35">
        <f t="shared" si="1"/>
        <v>10048</v>
      </c>
      <c r="L28" s="35" t="s">
        <v>116</v>
      </c>
    </row>
    <row r="29" spans="1:12">
      <c r="A29" s="35">
        <v>10</v>
      </c>
      <c r="B29" s="35" t="s">
        <v>14</v>
      </c>
      <c r="C29" s="37" t="s">
        <v>744</v>
      </c>
      <c r="D29" s="35" t="s">
        <v>746</v>
      </c>
      <c r="E29" s="35">
        <v>1</v>
      </c>
      <c r="F29" s="35" t="s">
        <v>98</v>
      </c>
      <c r="G29" s="35">
        <v>192</v>
      </c>
      <c r="H29" s="35"/>
      <c r="I29" s="35">
        <v>9600</v>
      </c>
      <c r="J29" s="35">
        <v>6000</v>
      </c>
      <c r="K29" s="35">
        <f t="shared" si="1"/>
        <v>15600</v>
      </c>
      <c r="L29" s="35" t="s">
        <v>116</v>
      </c>
    </row>
    <row r="30" spans="1:12">
      <c r="A30" s="270">
        <v>11</v>
      </c>
      <c r="B30" s="267" t="s">
        <v>14</v>
      </c>
      <c r="C30" s="271" t="s">
        <v>747</v>
      </c>
      <c r="D30" s="35" t="s">
        <v>748</v>
      </c>
      <c r="E30" s="267">
        <v>3</v>
      </c>
      <c r="F30" s="35" t="s">
        <v>98</v>
      </c>
      <c r="G30" s="267">
        <v>115</v>
      </c>
      <c r="H30" s="267"/>
      <c r="I30" s="267">
        <v>5750</v>
      </c>
      <c r="J30" s="267">
        <v>18000</v>
      </c>
      <c r="K30" s="267">
        <f t="shared" si="1"/>
        <v>23750</v>
      </c>
      <c r="L30" s="267" t="s">
        <v>116</v>
      </c>
    </row>
    <row r="31" spans="1:12">
      <c r="A31" s="270"/>
      <c r="B31" s="268"/>
      <c r="C31" s="272"/>
      <c r="D31" s="35" t="s">
        <v>749</v>
      </c>
      <c r="E31" s="268"/>
      <c r="F31" s="35" t="s">
        <v>42</v>
      </c>
      <c r="G31" s="268"/>
      <c r="H31" s="268"/>
      <c r="I31" s="268"/>
      <c r="J31" s="268"/>
      <c r="K31" s="268"/>
      <c r="L31" s="268"/>
    </row>
    <row r="32" spans="1:12">
      <c r="A32" s="270"/>
      <c r="B32" s="269"/>
      <c r="C32" s="273"/>
      <c r="D32" s="35" t="s">
        <v>750</v>
      </c>
      <c r="E32" s="269"/>
      <c r="F32" s="35" t="s">
        <v>44</v>
      </c>
      <c r="G32" s="269"/>
      <c r="H32" s="269"/>
      <c r="I32" s="269"/>
      <c r="J32" s="269"/>
      <c r="K32" s="269"/>
      <c r="L32" s="269"/>
    </row>
    <row r="33" spans="1:12">
      <c r="A33" s="74">
        <v>12</v>
      </c>
      <c r="B33" s="74" t="s">
        <v>14</v>
      </c>
      <c r="C33" s="62" t="s">
        <v>747</v>
      </c>
      <c r="D33" s="35" t="s">
        <v>751</v>
      </c>
      <c r="E33" s="74">
        <v>1</v>
      </c>
      <c r="F33" s="35" t="s">
        <v>98</v>
      </c>
      <c r="G33" s="74">
        <v>45</v>
      </c>
      <c r="H33" s="74"/>
      <c r="I33" s="74">
        <v>2250</v>
      </c>
      <c r="J33" s="74">
        <v>6000</v>
      </c>
      <c r="K33" s="35">
        <f t="shared" ref="K33:K37" si="2">I33+J33</f>
        <v>8250</v>
      </c>
      <c r="L33" s="35" t="s">
        <v>116</v>
      </c>
    </row>
    <row r="34" spans="1:12">
      <c r="A34" s="35">
        <v>13</v>
      </c>
      <c r="B34" s="35" t="s">
        <v>14</v>
      </c>
      <c r="C34" s="37" t="s">
        <v>747</v>
      </c>
      <c r="D34" s="35" t="s">
        <v>752</v>
      </c>
      <c r="E34" s="35">
        <v>1</v>
      </c>
      <c r="F34" s="35" t="s">
        <v>98</v>
      </c>
      <c r="G34" s="35">
        <v>60</v>
      </c>
      <c r="H34" s="35"/>
      <c r="I34" s="35">
        <v>3000</v>
      </c>
      <c r="J34" s="35">
        <v>6000</v>
      </c>
      <c r="K34" s="35">
        <f t="shared" si="2"/>
        <v>9000</v>
      </c>
      <c r="L34" s="35" t="s">
        <v>116</v>
      </c>
    </row>
    <row r="35" spans="1:12">
      <c r="A35" s="35">
        <v>14</v>
      </c>
      <c r="B35" s="35" t="s">
        <v>14</v>
      </c>
      <c r="C35" s="37" t="s">
        <v>753</v>
      </c>
      <c r="D35" s="35" t="s">
        <v>754</v>
      </c>
      <c r="E35" s="35">
        <v>1</v>
      </c>
      <c r="F35" s="35" t="s">
        <v>98</v>
      </c>
      <c r="G35" s="35">
        <v>190.45</v>
      </c>
      <c r="H35" s="35"/>
      <c r="I35" s="35">
        <v>9522.5</v>
      </c>
      <c r="J35" s="35">
        <v>6000</v>
      </c>
      <c r="K35" s="35">
        <f t="shared" si="2"/>
        <v>15522.5</v>
      </c>
      <c r="L35" s="35" t="s">
        <v>116</v>
      </c>
    </row>
    <row r="36" spans="1:12">
      <c r="A36" s="35">
        <v>15</v>
      </c>
      <c r="B36" s="35" t="s">
        <v>14</v>
      </c>
      <c r="C36" s="37" t="s">
        <v>753</v>
      </c>
      <c r="D36" s="35" t="s">
        <v>755</v>
      </c>
      <c r="E36" s="35">
        <v>1</v>
      </c>
      <c r="F36" s="35" t="s">
        <v>98</v>
      </c>
      <c r="G36" s="35">
        <v>105</v>
      </c>
      <c r="H36" s="35"/>
      <c r="I36" s="35">
        <v>5250</v>
      </c>
      <c r="J36" s="35">
        <v>6000</v>
      </c>
      <c r="K36" s="35">
        <f t="shared" si="2"/>
        <v>11250</v>
      </c>
      <c r="L36" s="35" t="s">
        <v>116</v>
      </c>
    </row>
    <row r="37" spans="1:12">
      <c r="A37" s="267">
        <v>16</v>
      </c>
      <c r="B37" s="267" t="s">
        <v>14</v>
      </c>
      <c r="C37" s="271" t="s">
        <v>753</v>
      </c>
      <c r="D37" s="35" t="s">
        <v>756</v>
      </c>
      <c r="E37" s="267">
        <v>7</v>
      </c>
      <c r="F37" s="35" t="s">
        <v>98</v>
      </c>
      <c r="G37" s="267">
        <v>193.6</v>
      </c>
      <c r="H37" s="267"/>
      <c r="I37" s="267">
        <v>9680</v>
      </c>
      <c r="J37" s="267">
        <v>42000</v>
      </c>
      <c r="K37" s="267">
        <f t="shared" si="2"/>
        <v>51680</v>
      </c>
      <c r="L37" s="276" t="s">
        <v>757</v>
      </c>
    </row>
    <row r="38" spans="1:12">
      <c r="A38" s="268"/>
      <c r="B38" s="268"/>
      <c r="C38" s="272"/>
      <c r="D38" s="35" t="s">
        <v>758</v>
      </c>
      <c r="E38" s="268"/>
      <c r="F38" s="35" t="s">
        <v>42</v>
      </c>
      <c r="G38" s="268"/>
      <c r="H38" s="268"/>
      <c r="I38" s="268"/>
      <c r="J38" s="268"/>
      <c r="K38" s="268"/>
      <c r="L38" s="272"/>
    </row>
    <row r="39" spans="1:12">
      <c r="A39" s="268"/>
      <c r="B39" s="268"/>
      <c r="C39" s="272"/>
      <c r="D39" s="35" t="s">
        <v>759</v>
      </c>
      <c r="E39" s="268"/>
      <c r="F39" s="35" t="s">
        <v>44</v>
      </c>
      <c r="G39" s="268"/>
      <c r="H39" s="268"/>
      <c r="I39" s="268"/>
      <c r="J39" s="268"/>
      <c r="K39" s="268"/>
      <c r="L39" s="272"/>
    </row>
    <row r="40" spans="1:12">
      <c r="A40" s="268"/>
      <c r="B40" s="268"/>
      <c r="C40" s="272"/>
      <c r="D40" s="35" t="s">
        <v>760</v>
      </c>
      <c r="E40" s="268"/>
      <c r="F40" s="35" t="s">
        <v>55</v>
      </c>
      <c r="G40" s="268"/>
      <c r="H40" s="268"/>
      <c r="I40" s="268"/>
      <c r="J40" s="268"/>
      <c r="K40" s="268"/>
      <c r="L40" s="272"/>
    </row>
    <row r="41" spans="1:12">
      <c r="A41" s="268"/>
      <c r="B41" s="268"/>
      <c r="C41" s="272"/>
      <c r="D41" s="35" t="s">
        <v>761</v>
      </c>
      <c r="E41" s="268"/>
      <c r="F41" s="35" t="s">
        <v>55</v>
      </c>
      <c r="G41" s="268"/>
      <c r="H41" s="268"/>
      <c r="I41" s="268"/>
      <c r="J41" s="268"/>
      <c r="K41" s="268"/>
      <c r="L41" s="272"/>
    </row>
    <row r="42" spans="1:12">
      <c r="A42" s="268"/>
      <c r="B42" s="268"/>
      <c r="C42" s="272"/>
      <c r="D42" s="35" t="s">
        <v>762</v>
      </c>
      <c r="E42" s="268"/>
      <c r="F42" s="35" t="s">
        <v>55</v>
      </c>
      <c r="G42" s="268"/>
      <c r="H42" s="268"/>
      <c r="I42" s="268"/>
      <c r="J42" s="268"/>
      <c r="K42" s="268"/>
      <c r="L42" s="272"/>
    </row>
    <row r="43" spans="1:12">
      <c r="A43" s="35">
        <v>17</v>
      </c>
      <c r="B43" s="35" t="s">
        <v>14</v>
      </c>
      <c r="C43" s="37" t="s">
        <v>753</v>
      </c>
      <c r="D43" s="35" t="s">
        <v>763</v>
      </c>
      <c r="E43" s="35">
        <v>1</v>
      </c>
      <c r="F43" s="35" t="s">
        <v>98</v>
      </c>
      <c r="G43" s="35">
        <v>35.25</v>
      </c>
      <c r="H43" s="35"/>
      <c r="I43" s="35">
        <v>1762.5</v>
      </c>
      <c r="J43" s="35">
        <v>6000</v>
      </c>
      <c r="K43" s="35">
        <f t="shared" ref="K43:K49" si="3">I43+J43</f>
        <v>7762.5</v>
      </c>
      <c r="L43" s="35" t="s">
        <v>116</v>
      </c>
    </row>
    <row r="44" spans="1:12">
      <c r="A44" s="267">
        <v>18</v>
      </c>
      <c r="B44" s="267" t="s">
        <v>14</v>
      </c>
      <c r="C44" s="271" t="s">
        <v>753</v>
      </c>
      <c r="D44" s="35" t="s">
        <v>764</v>
      </c>
      <c r="E44" s="267">
        <v>4</v>
      </c>
      <c r="F44" s="35" t="s">
        <v>98</v>
      </c>
      <c r="G44" s="267">
        <v>317.2</v>
      </c>
      <c r="H44" s="267"/>
      <c r="I44" s="267">
        <v>15860</v>
      </c>
      <c r="J44" s="267">
        <v>24000</v>
      </c>
      <c r="K44" s="267">
        <f t="shared" si="3"/>
        <v>39860</v>
      </c>
      <c r="L44" s="267" t="s">
        <v>116</v>
      </c>
    </row>
    <row r="45" spans="1:12">
      <c r="A45" s="268"/>
      <c r="B45" s="268"/>
      <c r="C45" s="272"/>
      <c r="D45" s="35" t="s">
        <v>765</v>
      </c>
      <c r="E45" s="268"/>
      <c r="F45" s="35" t="s">
        <v>42</v>
      </c>
      <c r="G45" s="268"/>
      <c r="H45" s="268"/>
      <c r="I45" s="268"/>
      <c r="J45" s="268"/>
      <c r="K45" s="268"/>
      <c r="L45" s="268"/>
    </row>
    <row r="46" spans="1:12">
      <c r="A46" s="268"/>
      <c r="B46" s="268"/>
      <c r="C46" s="272"/>
      <c r="D46" s="35" t="s">
        <v>766</v>
      </c>
      <c r="E46" s="268"/>
      <c r="F46" s="35" t="s">
        <v>44</v>
      </c>
      <c r="G46" s="268"/>
      <c r="H46" s="268"/>
      <c r="I46" s="268"/>
      <c r="J46" s="268"/>
      <c r="K46" s="268"/>
      <c r="L46" s="268"/>
    </row>
    <row r="47" spans="1:12">
      <c r="A47" s="269"/>
      <c r="B47" s="269"/>
      <c r="C47" s="273"/>
      <c r="D47" s="35" t="s">
        <v>767</v>
      </c>
      <c r="E47" s="269"/>
      <c r="F47" s="35" t="s">
        <v>90</v>
      </c>
      <c r="G47" s="269"/>
      <c r="H47" s="269"/>
      <c r="I47" s="269"/>
      <c r="J47" s="269"/>
      <c r="K47" s="269"/>
      <c r="L47" s="269"/>
    </row>
    <row r="48" spans="1:12">
      <c r="A48" s="35">
        <v>19</v>
      </c>
      <c r="B48" s="35" t="s">
        <v>14</v>
      </c>
      <c r="C48" s="37" t="s">
        <v>753</v>
      </c>
      <c r="D48" s="35" t="s">
        <v>768</v>
      </c>
      <c r="E48" s="35">
        <v>1</v>
      </c>
      <c r="F48" s="35" t="s">
        <v>98</v>
      </c>
      <c r="G48" s="35">
        <v>68.5</v>
      </c>
      <c r="H48" s="35"/>
      <c r="I48" s="35">
        <v>3425</v>
      </c>
      <c r="J48" s="35">
        <v>6000</v>
      </c>
      <c r="K48" s="35">
        <f t="shared" si="3"/>
        <v>9425</v>
      </c>
      <c r="L48" s="35" t="s">
        <v>116</v>
      </c>
    </row>
    <row r="49" spans="1:12">
      <c r="A49" s="267">
        <v>20</v>
      </c>
      <c r="B49" s="267" t="s">
        <v>14</v>
      </c>
      <c r="C49" s="271" t="s">
        <v>769</v>
      </c>
      <c r="D49" s="35" t="s">
        <v>770</v>
      </c>
      <c r="E49" s="267">
        <v>2</v>
      </c>
      <c r="F49" s="35" t="s">
        <v>98</v>
      </c>
      <c r="G49" s="267">
        <v>181.1</v>
      </c>
      <c r="H49" s="267"/>
      <c r="I49" s="267">
        <v>9055</v>
      </c>
      <c r="J49" s="267">
        <v>12000</v>
      </c>
      <c r="K49" s="267">
        <f t="shared" si="3"/>
        <v>21055</v>
      </c>
      <c r="L49" s="267" t="s">
        <v>116</v>
      </c>
    </row>
    <row r="50" spans="1:12">
      <c r="A50" s="269"/>
      <c r="B50" s="269"/>
      <c r="C50" s="273"/>
      <c r="D50" s="35" t="s">
        <v>771</v>
      </c>
      <c r="E50" s="269"/>
      <c r="F50" s="35" t="s">
        <v>466</v>
      </c>
      <c r="G50" s="269"/>
      <c r="H50" s="269"/>
      <c r="I50" s="269"/>
      <c r="J50" s="269"/>
      <c r="K50" s="269"/>
      <c r="L50" s="269"/>
    </row>
    <row r="51" spans="1:12">
      <c r="A51" s="35">
        <v>21</v>
      </c>
      <c r="B51" s="35" t="s">
        <v>14</v>
      </c>
      <c r="C51" s="37" t="s">
        <v>772</v>
      </c>
      <c r="D51" s="35" t="s">
        <v>773</v>
      </c>
      <c r="E51" s="35">
        <v>1</v>
      </c>
      <c r="F51" s="35" t="s">
        <v>98</v>
      </c>
      <c r="G51" s="35">
        <v>132.6</v>
      </c>
      <c r="H51" s="35"/>
      <c r="I51" s="35">
        <v>6630</v>
      </c>
      <c r="J51" s="35">
        <v>6000</v>
      </c>
      <c r="K51" s="35">
        <f t="shared" ref="K51:K53" si="4">I51+J51</f>
        <v>12630</v>
      </c>
      <c r="L51" s="35" t="s">
        <v>116</v>
      </c>
    </row>
    <row r="52" spans="1:12">
      <c r="A52" s="35">
        <v>22</v>
      </c>
      <c r="B52" s="35" t="s">
        <v>14</v>
      </c>
      <c r="C52" s="37" t="s">
        <v>772</v>
      </c>
      <c r="D52" s="35" t="s">
        <v>774</v>
      </c>
      <c r="E52" s="35">
        <v>1</v>
      </c>
      <c r="F52" s="35" t="s">
        <v>98</v>
      </c>
      <c r="G52" s="35">
        <v>118.2</v>
      </c>
      <c r="H52" s="35"/>
      <c r="I52" s="35">
        <v>5910</v>
      </c>
      <c r="J52" s="35">
        <v>6000</v>
      </c>
      <c r="K52" s="35">
        <f t="shared" si="4"/>
        <v>11910</v>
      </c>
      <c r="L52" s="35" t="s">
        <v>116</v>
      </c>
    </row>
    <row r="53" spans="1:12">
      <c r="A53" s="267">
        <v>23</v>
      </c>
      <c r="B53" s="267" t="s">
        <v>14</v>
      </c>
      <c r="C53" s="271" t="s">
        <v>775</v>
      </c>
      <c r="D53" s="35" t="s">
        <v>776</v>
      </c>
      <c r="E53" s="267">
        <v>4</v>
      </c>
      <c r="F53" s="35" t="s">
        <v>98</v>
      </c>
      <c r="G53" s="267">
        <v>149.4</v>
      </c>
      <c r="H53" s="267"/>
      <c r="I53" s="267">
        <v>7470</v>
      </c>
      <c r="J53" s="267">
        <v>24000</v>
      </c>
      <c r="K53" s="267">
        <f t="shared" si="4"/>
        <v>31470</v>
      </c>
      <c r="L53" s="267" t="s">
        <v>116</v>
      </c>
    </row>
    <row r="54" spans="1:12">
      <c r="A54" s="268"/>
      <c r="B54" s="268"/>
      <c r="C54" s="272"/>
      <c r="D54" s="35" t="s">
        <v>777</v>
      </c>
      <c r="E54" s="268"/>
      <c r="F54" s="35" t="s">
        <v>44</v>
      </c>
      <c r="G54" s="268"/>
      <c r="H54" s="268"/>
      <c r="I54" s="268"/>
      <c r="J54" s="268"/>
      <c r="K54" s="268"/>
      <c r="L54" s="268"/>
    </row>
    <row r="55" spans="1:12">
      <c r="A55" s="268"/>
      <c r="B55" s="268"/>
      <c r="C55" s="272"/>
      <c r="D55" s="35" t="s">
        <v>778</v>
      </c>
      <c r="E55" s="268"/>
      <c r="F55" s="35" t="s">
        <v>82</v>
      </c>
      <c r="G55" s="268"/>
      <c r="H55" s="268"/>
      <c r="I55" s="268"/>
      <c r="J55" s="268"/>
      <c r="K55" s="268"/>
      <c r="L55" s="268"/>
    </row>
    <row r="56" spans="1:12">
      <c r="A56" s="269"/>
      <c r="B56" s="269"/>
      <c r="C56" s="273"/>
      <c r="D56" s="35" t="s">
        <v>779</v>
      </c>
      <c r="E56" s="269"/>
      <c r="F56" s="35" t="s">
        <v>46</v>
      </c>
      <c r="G56" s="269"/>
      <c r="H56" s="269"/>
      <c r="I56" s="269"/>
      <c r="J56" s="269"/>
      <c r="K56" s="269"/>
      <c r="L56" s="269"/>
    </row>
    <row r="57" spans="1:12">
      <c r="A57" s="267">
        <v>24</v>
      </c>
      <c r="B57" s="267" t="s">
        <v>14</v>
      </c>
      <c r="C57" s="271" t="s">
        <v>780</v>
      </c>
      <c r="D57" s="35" t="s">
        <v>781</v>
      </c>
      <c r="E57" s="267">
        <v>2</v>
      </c>
      <c r="F57" s="35" t="s">
        <v>98</v>
      </c>
      <c r="G57" s="267">
        <v>120.09</v>
      </c>
      <c r="H57" s="267"/>
      <c r="I57" s="267">
        <v>6004.5</v>
      </c>
      <c r="J57" s="267">
        <v>12000</v>
      </c>
      <c r="K57" s="267">
        <f t="shared" ref="K57:K61" si="5">I57+J57</f>
        <v>18004.5</v>
      </c>
      <c r="L57" s="267" t="s">
        <v>116</v>
      </c>
    </row>
    <row r="58" spans="1:12">
      <c r="A58" s="269"/>
      <c r="B58" s="269"/>
      <c r="C58" s="273"/>
      <c r="D58" s="35" t="s">
        <v>782</v>
      </c>
      <c r="E58" s="269"/>
      <c r="F58" s="35" t="s">
        <v>44</v>
      </c>
      <c r="G58" s="269"/>
      <c r="H58" s="269"/>
      <c r="I58" s="269"/>
      <c r="J58" s="269"/>
      <c r="K58" s="269"/>
      <c r="L58" s="269"/>
    </row>
    <row r="59" spans="1:12">
      <c r="A59" s="267">
        <v>25</v>
      </c>
      <c r="B59" s="267" t="s">
        <v>14</v>
      </c>
      <c r="C59" s="271" t="s">
        <v>783</v>
      </c>
      <c r="D59" s="35" t="s">
        <v>784</v>
      </c>
      <c r="E59" s="267">
        <v>2</v>
      </c>
      <c r="F59" s="35" t="s">
        <v>98</v>
      </c>
      <c r="G59" s="267">
        <v>57.5</v>
      </c>
      <c r="H59" s="267"/>
      <c r="I59" s="267">
        <v>2875</v>
      </c>
      <c r="J59" s="267">
        <v>12000</v>
      </c>
      <c r="K59" s="267">
        <f t="shared" si="5"/>
        <v>14875</v>
      </c>
      <c r="L59" s="267" t="s">
        <v>116</v>
      </c>
    </row>
    <row r="60" spans="1:12">
      <c r="A60" s="269"/>
      <c r="B60" s="269"/>
      <c r="C60" s="273"/>
      <c r="D60" s="35" t="s">
        <v>785</v>
      </c>
      <c r="E60" s="269"/>
      <c r="F60" s="35" t="s">
        <v>90</v>
      </c>
      <c r="G60" s="269"/>
      <c r="H60" s="269"/>
      <c r="I60" s="269"/>
      <c r="J60" s="269"/>
      <c r="K60" s="269"/>
      <c r="L60" s="269"/>
    </row>
    <row r="61" spans="1:12">
      <c r="A61" s="267">
        <v>26</v>
      </c>
      <c r="B61" s="267" t="s">
        <v>14</v>
      </c>
      <c r="C61" s="271" t="s">
        <v>783</v>
      </c>
      <c r="D61" s="35" t="s">
        <v>786</v>
      </c>
      <c r="E61" s="267">
        <v>2</v>
      </c>
      <c r="F61" s="35" t="s">
        <v>98</v>
      </c>
      <c r="G61" s="267">
        <v>256.89999999999998</v>
      </c>
      <c r="H61" s="267"/>
      <c r="I61" s="267">
        <v>12845</v>
      </c>
      <c r="J61" s="267">
        <v>12000</v>
      </c>
      <c r="K61" s="267">
        <f t="shared" si="5"/>
        <v>24845</v>
      </c>
      <c r="L61" s="267" t="s">
        <v>116</v>
      </c>
    </row>
    <row r="62" spans="1:12">
      <c r="A62" s="269"/>
      <c r="B62" s="269"/>
      <c r="C62" s="273"/>
      <c r="D62" s="35" t="s">
        <v>787</v>
      </c>
      <c r="E62" s="269"/>
      <c r="F62" s="35" t="s">
        <v>44</v>
      </c>
      <c r="G62" s="269"/>
      <c r="H62" s="269"/>
      <c r="I62" s="269"/>
      <c r="J62" s="269"/>
      <c r="K62" s="269"/>
      <c r="L62" s="269"/>
    </row>
    <row r="63" spans="1:12">
      <c r="A63" s="267">
        <v>27</v>
      </c>
      <c r="B63" s="267" t="s">
        <v>14</v>
      </c>
      <c r="C63" s="271" t="s">
        <v>788</v>
      </c>
      <c r="D63" s="35" t="s">
        <v>789</v>
      </c>
      <c r="E63" s="267">
        <v>4</v>
      </c>
      <c r="F63" s="35" t="s">
        <v>98</v>
      </c>
      <c r="G63" s="267">
        <v>101.85</v>
      </c>
      <c r="H63" s="267"/>
      <c r="I63" s="267">
        <v>5092.5</v>
      </c>
      <c r="J63" s="267">
        <v>24000</v>
      </c>
      <c r="K63" s="267">
        <f>I63+J63</f>
        <v>29092.5</v>
      </c>
      <c r="L63" s="267" t="s">
        <v>116</v>
      </c>
    </row>
    <row r="64" spans="1:12">
      <c r="A64" s="268"/>
      <c r="B64" s="268"/>
      <c r="C64" s="272"/>
      <c r="D64" s="35" t="s">
        <v>790</v>
      </c>
      <c r="E64" s="268"/>
      <c r="F64" s="35" t="s">
        <v>44</v>
      </c>
      <c r="G64" s="268"/>
      <c r="H64" s="268"/>
      <c r="I64" s="268"/>
      <c r="J64" s="268"/>
      <c r="K64" s="268"/>
      <c r="L64" s="268"/>
    </row>
    <row r="65" spans="1:12">
      <c r="A65" s="268"/>
      <c r="B65" s="268"/>
      <c r="C65" s="272"/>
      <c r="D65" s="35" t="s">
        <v>791</v>
      </c>
      <c r="E65" s="268"/>
      <c r="F65" s="35" t="s">
        <v>44</v>
      </c>
      <c r="G65" s="268"/>
      <c r="H65" s="268"/>
      <c r="I65" s="268"/>
      <c r="J65" s="268"/>
      <c r="K65" s="268"/>
      <c r="L65" s="268"/>
    </row>
    <row r="66" spans="1:12">
      <c r="A66" s="269"/>
      <c r="B66" s="269"/>
      <c r="C66" s="273"/>
      <c r="D66" s="35" t="s">
        <v>792</v>
      </c>
      <c r="E66" s="269"/>
      <c r="F66" s="35" t="s">
        <v>44</v>
      </c>
      <c r="G66" s="269"/>
      <c r="H66" s="269"/>
      <c r="I66" s="269"/>
      <c r="J66" s="269"/>
      <c r="K66" s="269"/>
      <c r="L66" s="269"/>
    </row>
    <row r="67" spans="1:12">
      <c r="A67" s="267">
        <v>28</v>
      </c>
      <c r="B67" s="267" t="s">
        <v>14</v>
      </c>
      <c r="C67" s="271" t="s">
        <v>793</v>
      </c>
      <c r="D67" s="35" t="s">
        <v>794</v>
      </c>
      <c r="E67" s="267">
        <v>5</v>
      </c>
      <c r="F67" s="35" t="s">
        <v>98</v>
      </c>
      <c r="G67" s="267">
        <v>114</v>
      </c>
      <c r="H67" s="267"/>
      <c r="I67" s="267">
        <v>5700</v>
      </c>
      <c r="J67" s="267">
        <v>30000</v>
      </c>
      <c r="K67" s="267">
        <f>I67+J67</f>
        <v>35700</v>
      </c>
      <c r="L67" s="267" t="s">
        <v>116</v>
      </c>
    </row>
    <row r="68" spans="1:12">
      <c r="A68" s="268"/>
      <c r="B68" s="268"/>
      <c r="C68" s="272"/>
      <c r="D68" s="35" t="s">
        <v>795</v>
      </c>
      <c r="E68" s="268"/>
      <c r="F68" s="35" t="s">
        <v>44</v>
      </c>
      <c r="G68" s="268"/>
      <c r="H68" s="268"/>
      <c r="I68" s="268"/>
      <c r="J68" s="268"/>
      <c r="K68" s="268"/>
      <c r="L68" s="268"/>
    </row>
    <row r="69" spans="1:12">
      <c r="A69" s="268"/>
      <c r="B69" s="268"/>
      <c r="C69" s="272"/>
      <c r="D69" s="35" t="s">
        <v>796</v>
      </c>
      <c r="E69" s="268"/>
      <c r="F69" s="35" t="s">
        <v>82</v>
      </c>
      <c r="G69" s="268"/>
      <c r="H69" s="268"/>
      <c r="I69" s="268"/>
      <c r="J69" s="268"/>
      <c r="K69" s="268"/>
      <c r="L69" s="268"/>
    </row>
    <row r="70" spans="1:12">
      <c r="A70" s="268"/>
      <c r="B70" s="268"/>
      <c r="C70" s="272"/>
      <c r="D70" s="35" t="s">
        <v>797</v>
      </c>
      <c r="E70" s="268"/>
      <c r="F70" s="35" t="s">
        <v>46</v>
      </c>
      <c r="G70" s="268"/>
      <c r="H70" s="268"/>
      <c r="I70" s="268"/>
      <c r="J70" s="268"/>
      <c r="K70" s="268"/>
      <c r="L70" s="268"/>
    </row>
    <row r="71" spans="1:12">
      <c r="A71" s="269"/>
      <c r="B71" s="269"/>
      <c r="C71" s="273"/>
      <c r="D71" s="35" t="s">
        <v>798</v>
      </c>
      <c r="E71" s="269"/>
      <c r="F71" s="35" t="s">
        <v>46</v>
      </c>
      <c r="G71" s="269"/>
      <c r="H71" s="269"/>
      <c r="I71" s="269"/>
      <c r="J71" s="269"/>
      <c r="K71" s="269"/>
      <c r="L71" s="269"/>
    </row>
    <row r="72" spans="1:12">
      <c r="A72" s="267">
        <v>29</v>
      </c>
      <c r="B72" s="267" t="s">
        <v>14</v>
      </c>
      <c r="C72" s="271" t="s">
        <v>799</v>
      </c>
      <c r="D72" s="35" t="s">
        <v>800</v>
      </c>
      <c r="E72" s="267">
        <v>6</v>
      </c>
      <c r="F72" s="35" t="s">
        <v>98</v>
      </c>
      <c r="G72" s="267">
        <v>138</v>
      </c>
      <c r="H72" s="267"/>
      <c r="I72" s="267">
        <v>6900</v>
      </c>
      <c r="J72" s="267">
        <v>36000</v>
      </c>
      <c r="K72" s="267">
        <f>I72+J72</f>
        <v>42900</v>
      </c>
      <c r="L72" s="267" t="s">
        <v>116</v>
      </c>
    </row>
    <row r="73" spans="1:12">
      <c r="A73" s="268"/>
      <c r="B73" s="268"/>
      <c r="C73" s="272"/>
      <c r="D73" s="35" t="s">
        <v>801</v>
      </c>
      <c r="E73" s="268"/>
      <c r="F73" s="35" t="s">
        <v>42</v>
      </c>
      <c r="G73" s="268"/>
      <c r="H73" s="268"/>
      <c r="I73" s="268"/>
      <c r="J73" s="268"/>
      <c r="K73" s="268"/>
      <c r="L73" s="268"/>
    </row>
    <row r="74" spans="1:12">
      <c r="A74" s="268"/>
      <c r="B74" s="268"/>
      <c r="C74" s="272"/>
      <c r="D74" s="35" t="s">
        <v>802</v>
      </c>
      <c r="E74" s="268"/>
      <c r="F74" s="35" t="s">
        <v>44</v>
      </c>
      <c r="G74" s="268"/>
      <c r="H74" s="268"/>
      <c r="I74" s="268"/>
      <c r="J74" s="268"/>
      <c r="K74" s="268"/>
      <c r="L74" s="268"/>
    </row>
    <row r="75" spans="1:12">
      <c r="A75" s="268"/>
      <c r="B75" s="268"/>
      <c r="C75" s="272"/>
      <c r="D75" s="35" t="s">
        <v>803</v>
      </c>
      <c r="E75" s="268"/>
      <c r="F75" s="35" t="s">
        <v>82</v>
      </c>
      <c r="G75" s="268"/>
      <c r="H75" s="268"/>
      <c r="I75" s="268"/>
      <c r="J75" s="268"/>
      <c r="K75" s="268"/>
      <c r="L75" s="268"/>
    </row>
    <row r="76" spans="1:12">
      <c r="A76" s="268"/>
      <c r="B76" s="268"/>
      <c r="C76" s="272"/>
      <c r="D76" s="35" t="s">
        <v>804</v>
      </c>
      <c r="E76" s="268"/>
      <c r="F76" s="35" t="s">
        <v>136</v>
      </c>
      <c r="G76" s="268"/>
      <c r="H76" s="268"/>
      <c r="I76" s="268"/>
      <c r="J76" s="268"/>
      <c r="K76" s="268"/>
      <c r="L76" s="268"/>
    </row>
    <row r="77" spans="1:12">
      <c r="A77" s="269"/>
      <c r="B77" s="269"/>
      <c r="C77" s="273"/>
      <c r="D77" s="35" t="s">
        <v>805</v>
      </c>
      <c r="E77" s="269"/>
      <c r="F77" s="35" t="s">
        <v>136</v>
      </c>
      <c r="G77" s="269"/>
      <c r="H77" s="269"/>
      <c r="I77" s="269"/>
      <c r="J77" s="269"/>
      <c r="K77" s="269"/>
      <c r="L77" s="269"/>
    </row>
    <row r="78" spans="1:12">
      <c r="A78" s="267">
        <v>30</v>
      </c>
      <c r="B78" s="267" t="s">
        <v>14</v>
      </c>
      <c r="C78" s="271" t="s">
        <v>806</v>
      </c>
      <c r="D78" s="35" t="s">
        <v>807</v>
      </c>
      <c r="E78" s="267">
        <v>5</v>
      </c>
      <c r="F78" s="35" t="s">
        <v>98</v>
      </c>
      <c r="G78" s="267">
        <v>139.1</v>
      </c>
      <c r="H78" s="267"/>
      <c r="I78" s="267">
        <v>6955</v>
      </c>
      <c r="J78" s="267">
        <v>30000</v>
      </c>
      <c r="K78" s="267">
        <f>I78+J78</f>
        <v>36955</v>
      </c>
      <c r="L78" s="267" t="s">
        <v>116</v>
      </c>
    </row>
    <row r="79" spans="1:12">
      <c r="A79" s="268"/>
      <c r="B79" s="268"/>
      <c r="C79" s="272"/>
      <c r="D79" s="35" t="s">
        <v>808</v>
      </c>
      <c r="E79" s="268"/>
      <c r="F79" s="35" t="s">
        <v>42</v>
      </c>
      <c r="G79" s="268"/>
      <c r="H79" s="268"/>
      <c r="I79" s="268"/>
      <c r="J79" s="268"/>
      <c r="K79" s="268"/>
      <c r="L79" s="268"/>
    </row>
    <row r="80" spans="1:12">
      <c r="A80" s="268"/>
      <c r="B80" s="268"/>
      <c r="C80" s="272"/>
      <c r="D80" s="35" t="s">
        <v>809</v>
      </c>
      <c r="E80" s="268"/>
      <c r="F80" s="35" t="s">
        <v>44</v>
      </c>
      <c r="G80" s="268"/>
      <c r="H80" s="268"/>
      <c r="I80" s="268"/>
      <c r="J80" s="268"/>
      <c r="K80" s="268"/>
      <c r="L80" s="268"/>
    </row>
    <row r="81" spans="1:12">
      <c r="A81" s="268"/>
      <c r="B81" s="268"/>
      <c r="C81" s="272"/>
      <c r="D81" s="35" t="s">
        <v>810</v>
      </c>
      <c r="E81" s="268"/>
      <c r="F81" s="35" t="s">
        <v>46</v>
      </c>
      <c r="G81" s="268"/>
      <c r="H81" s="268"/>
      <c r="I81" s="268"/>
      <c r="J81" s="268"/>
      <c r="K81" s="268"/>
      <c r="L81" s="268"/>
    </row>
    <row r="82" spans="1:12">
      <c r="A82" s="269"/>
      <c r="B82" s="269"/>
      <c r="C82" s="273"/>
      <c r="D82" s="35" t="s">
        <v>811</v>
      </c>
      <c r="E82" s="269"/>
      <c r="F82" s="35" t="s">
        <v>136</v>
      </c>
      <c r="G82" s="269"/>
      <c r="H82" s="269"/>
      <c r="I82" s="269"/>
      <c r="J82" s="269"/>
      <c r="K82" s="269"/>
      <c r="L82" s="269"/>
    </row>
    <row r="83" spans="1:12">
      <c r="A83" s="35">
        <v>31</v>
      </c>
      <c r="B83" s="35" t="s">
        <v>14</v>
      </c>
      <c r="C83" s="37" t="s">
        <v>806</v>
      </c>
      <c r="D83" s="35" t="s">
        <v>812</v>
      </c>
      <c r="E83" s="35">
        <v>1</v>
      </c>
      <c r="F83" s="35" t="s">
        <v>98</v>
      </c>
      <c r="G83" s="35">
        <v>72</v>
      </c>
      <c r="H83" s="35"/>
      <c r="I83" s="35">
        <v>3600</v>
      </c>
      <c r="J83" s="35">
        <v>6000</v>
      </c>
      <c r="K83" s="35">
        <f t="shared" ref="K83:K87" si="6">I83+J83</f>
        <v>9600</v>
      </c>
      <c r="L83" s="35" t="s">
        <v>116</v>
      </c>
    </row>
    <row r="84" spans="1:12">
      <c r="A84" s="267">
        <v>32</v>
      </c>
      <c r="B84" s="267" t="s">
        <v>14</v>
      </c>
      <c r="C84" s="271" t="s">
        <v>813</v>
      </c>
      <c r="D84" s="35" t="s">
        <v>814</v>
      </c>
      <c r="E84" s="267">
        <v>2</v>
      </c>
      <c r="F84" s="35" t="s">
        <v>98</v>
      </c>
      <c r="G84" s="267">
        <v>44.55</v>
      </c>
      <c r="H84" s="267"/>
      <c r="I84" s="267">
        <v>2227.5</v>
      </c>
      <c r="J84" s="267">
        <v>12000</v>
      </c>
      <c r="K84" s="267">
        <f t="shared" si="6"/>
        <v>14227.5</v>
      </c>
      <c r="L84" s="267" t="s">
        <v>116</v>
      </c>
    </row>
    <row r="85" spans="1:12">
      <c r="A85" s="269"/>
      <c r="B85" s="269"/>
      <c r="C85" s="273"/>
      <c r="D85" s="35" t="s">
        <v>815</v>
      </c>
      <c r="E85" s="269"/>
      <c r="F85" s="35" t="s">
        <v>105</v>
      </c>
      <c r="G85" s="269"/>
      <c r="H85" s="269"/>
      <c r="I85" s="269"/>
      <c r="J85" s="269"/>
      <c r="K85" s="269"/>
      <c r="L85" s="269"/>
    </row>
    <row r="86" spans="1:12">
      <c r="A86" s="35">
        <v>33</v>
      </c>
      <c r="B86" s="35" t="s">
        <v>14</v>
      </c>
      <c r="C86" s="37" t="s">
        <v>788</v>
      </c>
      <c r="D86" s="35" t="s">
        <v>816</v>
      </c>
      <c r="E86" s="35">
        <v>1</v>
      </c>
      <c r="F86" s="35" t="s">
        <v>98</v>
      </c>
      <c r="G86" s="35">
        <v>93.48</v>
      </c>
      <c r="H86" s="35"/>
      <c r="I86" s="35">
        <v>4674</v>
      </c>
      <c r="J86" s="35">
        <v>6000</v>
      </c>
      <c r="K86" s="35">
        <f t="shared" si="6"/>
        <v>10674</v>
      </c>
      <c r="L86" s="35" t="s">
        <v>116</v>
      </c>
    </row>
    <row r="87" spans="1:12">
      <c r="A87" s="267">
        <v>34</v>
      </c>
      <c r="B87" s="267" t="s">
        <v>14</v>
      </c>
      <c r="C87" s="271" t="s">
        <v>817</v>
      </c>
      <c r="D87" s="35" t="s">
        <v>818</v>
      </c>
      <c r="E87" s="267">
        <v>2</v>
      </c>
      <c r="F87" s="35" t="s">
        <v>98</v>
      </c>
      <c r="G87" s="267">
        <v>191.37</v>
      </c>
      <c r="H87" s="267"/>
      <c r="I87" s="267">
        <v>9568.5</v>
      </c>
      <c r="J87" s="267">
        <v>12000</v>
      </c>
      <c r="K87" s="267">
        <f t="shared" si="6"/>
        <v>21568.5</v>
      </c>
      <c r="L87" s="267" t="s">
        <v>116</v>
      </c>
    </row>
    <row r="88" spans="1:12">
      <c r="A88" s="269"/>
      <c r="B88" s="269"/>
      <c r="C88" s="273"/>
      <c r="D88" s="35" t="s">
        <v>819</v>
      </c>
      <c r="E88" s="269"/>
      <c r="F88" s="35" t="s">
        <v>466</v>
      </c>
      <c r="G88" s="269"/>
      <c r="H88" s="269"/>
      <c r="I88" s="269"/>
      <c r="J88" s="269"/>
      <c r="K88" s="269"/>
      <c r="L88" s="269"/>
    </row>
    <row r="89" spans="1:12">
      <c r="A89" s="270">
        <v>35</v>
      </c>
      <c r="B89" s="270" t="s">
        <v>14</v>
      </c>
      <c r="C89" s="156" t="s">
        <v>820</v>
      </c>
      <c r="D89" s="35" t="s">
        <v>821</v>
      </c>
      <c r="E89" s="270">
        <v>2</v>
      </c>
      <c r="F89" s="35" t="s">
        <v>98</v>
      </c>
      <c r="G89" s="270">
        <v>29.7</v>
      </c>
      <c r="H89" s="270"/>
      <c r="I89" s="270">
        <v>1485</v>
      </c>
      <c r="J89" s="270">
        <v>12000</v>
      </c>
      <c r="K89" s="270">
        <v>13485</v>
      </c>
      <c r="L89" s="270" t="s">
        <v>116</v>
      </c>
    </row>
    <row r="90" spans="1:12">
      <c r="A90" s="270"/>
      <c r="B90" s="270"/>
      <c r="C90" s="156"/>
      <c r="D90" s="35" t="s">
        <v>822</v>
      </c>
      <c r="E90" s="270"/>
      <c r="F90" s="35" t="s">
        <v>44</v>
      </c>
      <c r="G90" s="270"/>
      <c r="H90" s="270"/>
      <c r="I90" s="270"/>
      <c r="J90" s="270"/>
      <c r="K90" s="270"/>
      <c r="L90" s="270"/>
    </row>
    <row r="91" spans="1:12">
      <c r="A91" s="267">
        <v>36</v>
      </c>
      <c r="B91" s="267" t="s">
        <v>14</v>
      </c>
      <c r="C91" s="271" t="s">
        <v>823</v>
      </c>
      <c r="D91" s="35" t="s">
        <v>824</v>
      </c>
      <c r="E91" s="267">
        <v>5</v>
      </c>
      <c r="F91" s="35" t="s">
        <v>98</v>
      </c>
      <c r="G91" s="267">
        <v>120.7</v>
      </c>
      <c r="H91" s="267"/>
      <c r="I91" s="267">
        <v>6035</v>
      </c>
      <c r="J91" s="267">
        <v>30000</v>
      </c>
      <c r="K91" s="267">
        <v>36035</v>
      </c>
      <c r="L91" s="267" t="s">
        <v>116</v>
      </c>
    </row>
    <row r="92" spans="1:12">
      <c r="A92" s="268"/>
      <c r="B92" s="268"/>
      <c r="C92" s="272"/>
      <c r="D92" s="35" t="s">
        <v>825</v>
      </c>
      <c r="E92" s="268"/>
      <c r="F92" s="35" t="s">
        <v>42</v>
      </c>
      <c r="G92" s="268"/>
      <c r="H92" s="268"/>
      <c r="I92" s="268"/>
      <c r="J92" s="268"/>
      <c r="K92" s="268"/>
      <c r="L92" s="268"/>
    </row>
    <row r="93" spans="1:12">
      <c r="A93" s="268"/>
      <c r="B93" s="268"/>
      <c r="C93" s="272"/>
      <c r="D93" s="35" t="s">
        <v>826</v>
      </c>
      <c r="E93" s="268"/>
      <c r="F93" s="35" t="s">
        <v>44</v>
      </c>
      <c r="G93" s="268"/>
      <c r="H93" s="268"/>
      <c r="I93" s="268"/>
      <c r="J93" s="268"/>
      <c r="K93" s="268"/>
      <c r="L93" s="268"/>
    </row>
    <row r="94" spans="1:12">
      <c r="A94" s="268"/>
      <c r="B94" s="268"/>
      <c r="C94" s="272"/>
      <c r="D94" s="35" t="s">
        <v>827</v>
      </c>
      <c r="E94" s="268"/>
      <c r="F94" s="35" t="s">
        <v>55</v>
      </c>
      <c r="G94" s="268"/>
      <c r="H94" s="268"/>
      <c r="I94" s="268"/>
      <c r="J94" s="268"/>
      <c r="K94" s="268"/>
      <c r="L94" s="268"/>
    </row>
    <row r="95" spans="1:12">
      <c r="A95" s="269"/>
      <c r="B95" s="269"/>
      <c r="C95" s="273"/>
      <c r="D95" s="35" t="s">
        <v>828</v>
      </c>
      <c r="E95" s="269"/>
      <c r="F95" s="35" t="s">
        <v>90</v>
      </c>
      <c r="G95" s="269"/>
      <c r="H95" s="269"/>
      <c r="I95" s="269"/>
      <c r="J95" s="269"/>
      <c r="K95" s="269"/>
      <c r="L95" s="269"/>
    </row>
    <row r="96" spans="1:12">
      <c r="A96" s="267">
        <v>37</v>
      </c>
      <c r="B96" s="267" t="s">
        <v>14</v>
      </c>
      <c r="C96" s="271" t="s">
        <v>829</v>
      </c>
      <c r="D96" s="35" t="s">
        <v>830</v>
      </c>
      <c r="E96" s="267">
        <v>4</v>
      </c>
      <c r="F96" s="35" t="s">
        <v>98</v>
      </c>
      <c r="G96" s="267">
        <v>180.4</v>
      </c>
      <c r="H96" s="267"/>
      <c r="I96" s="267">
        <v>9020</v>
      </c>
      <c r="J96" s="267">
        <v>24000</v>
      </c>
      <c r="K96" s="267">
        <v>33020</v>
      </c>
      <c r="L96" s="267" t="s">
        <v>116</v>
      </c>
    </row>
    <row r="97" spans="1:12">
      <c r="A97" s="268"/>
      <c r="B97" s="268"/>
      <c r="C97" s="272"/>
      <c r="D97" s="35" t="s">
        <v>831</v>
      </c>
      <c r="E97" s="268"/>
      <c r="F97" s="35" t="s">
        <v>42</v>
      </c>
      <c r="G97" s="268"/>
      <c r="H97" s="268"/>
      <c r="I97" s="268"/>
      <c r="J97" s="268"/>
      <c r="K97" s="268"/>
      <c r="L97" s="268"/>
    </row>
    <row r="98" spans="1:12">
      <c r="A98" s="268"/>
      <c r="B98" s="268"/>
      <c r="C98" s="272"/>
      <c r="D98" s="35" t="s">
        <v>832</v>
      </c>
      <c r="E98" s="268"/>
      <c r="F98" s="35" t="s">
        <v>44</v>
      </c>
      <c r="G98" s="268"/>
      <c r="H98" s="268"/>
      <c r="I98" s="268"/>
      <c r="J98" s="268"/>
      <c r="K98" s="268"/>
      <c r="L98" s="268"/>
    </row>
    <row r="99" spans="1:12">
      <c r="A99" s="269"/>
      <c r="B99" s="269"/>
      <c r="C99" s="273"/>
      <c r="D99" s="35" t="s">
        <v>833</v>
      </c>
      <c r="E99" s="269"/>
      <c r="F99" s="35" t="s">
        <v>44</v>
      </c>
      <c r="G99" s="269"/>
      <c r="H99" s="269"/>
      <c r="I99" s="269"/>
      <c r="J99" s="269"/>
      <c r="K99" s="269"/>
      <c r="L99" s="269"/>
    </row>
    <row r="100" spans="1:12">
      <c r="A100" s="267">
        <v>38</v>
      </c>
      <c r="B100" s="267" t="s">
        <v>14</v>
      </c>
      <c r="C100" s="271" t="s">
        <v>834</v>
      </c>
      <c r="D100" s="35" t="s">
        <v>835</v>
      </c>
      <c r="E100" s="267">
        <v>5</v>
      </c>
      <c r="F100" s="35" t="s">
        <v>98</v>
      </c>
      <c r="G100" s="267">
        <v>168</v>
      </c>
      <c r="H100" s="267"/>
      <c r="I100" s="267">
        <v>8400</v>
      </c>
      <c r="J100" s="267">
        <v>30000</v>
      </c>
      <c r="K100" s="267">
        <v>38400</v>
      </c>
      <c r="L100" s="267" t="s">
        <v>116</v>
      </c>
    </row>
    <row r="101" spans="1:12">
      <c r="A101" s="268"/>
      <c r="B101" s="268"/>
      <c r="C101" s="272"/>
      <c r="D101" s="35" t="s">
        <v>836</v>
      </c>
      <c r="E101" s="268"/>
      <c r="F101" s="35" t="s">
        <v>42</v>
      </c>
      <c r="G101" s="268"/>
      <c r="H101" s="268"/>
      <c r="I101" s="268"/>
      <c r="J101" s="268"/>
      <c r="K101" s="268"/>
      <c r="L101" s="268"/>
    </row>
    <row r="102" spans="1:12">
      <c r="A102" s="268"/>
      <c r="B102" s="268"/>
      <c r="C102" s="272"/>
      <c r="D102" s="35" t="s">
        <v>837</v>
      </c>
      <c r="E102" s="268"/>
      <c r="F102" s="35" t="s">
        <v>44</v>
      </c>
      <c r="G102" s="268"/>
      <c r="H102" s="268"/>
      <c r="I102" s="268"/>
      <c r="J102" s="268"/>
      <c r="K102" s="268"/>
      <c r="L102" s="268"/>
    </row>
    <row r="103" spans="1:12">
      <c r="A103" s="268"/>
      <c r="B103" s="268"/>
      <c r="C103" s="272"/>
      <c r="D103" s="35" t="s">
        <v>838</v>
      </c>
      <c r="E103" s="268"/>
      <c r="F103" s="35" t="s">
        <v>82</v>
      </c>
      <c r="G103" s="268"/>
      <c r="H103" s="268"/>
      <c r="I103" s="268"/>
      <c r="J103" s="268"/>
      <c r="K103" s="268"/>
      <c r="L103" s="268"/>
    </row>
    <row r="104" spans="1:12">
      <c r="A104" s="269"/>
      <c r="B104" s="269"/>
      <c r="C104" s="273"/>
      <c r="D104" s="35" t="s">
        <v>839</v>
      </c>
      <c r="E104" s="269"/>
      <c r="F104" s="35" t="s">
        <v>136</v>
      </c>
      <c r="G104" s="269"/>
      <c r="H104" s="269"/>
      <c r="I104" s="269"/>
      <c r="J104" s="269"/>
      <c r="K104" s="269"/>
      <c r="L104" s="269"/>
    </row>
    <row r="105" spans="1:12">
      <c r="A105" s="267">
        <v>39</v>
      </c>
      <c r="B105" s="267" t="s">
        <v>14</v>
      </c>
      <c r="C105" s="271" t="s">
        <v>834</v>
      </c>
      <c r="D105" s="35" t="s">
        <v>840</v>
      </c>
      <c r="E105" s="267">
        <v>3</v>
      </c>
      <c r="F105" s="35" t="s">
        <v>98</v>
      </c>
      <c r="G105" s="267">
        <v>145</v>
      </c>
      <c r="H105" s="267"/>
      <c r="I105" s="267">
        <v>7250</v>
      </c>
      <c r="J105" s="267">
        <v>18000</v>
      </c>
      <c r="K105" s="267">
        <v>25250</v>
      </c>
      <c r="L105" s="267" t="s">
        <v>116</v>
      </c>
    </row>
    <row r="106" spans="1:12">
      <c r="A106" s="268"/>
      <c r="B106" s="268"/>
      <c r="C106" s="272"/>
      <c r="D106" s="35" t="s">
        <v>841</v>
      </c>
      <c r="E106" s="268"/>
      <c r="F106" s="35" t="s">
        <v>42</v>
      </c>
      <c r="G106" s="268"/>
      <c r="H106" s="268"/>
      <c r="I106" s="268"/>
      <c r="J106" s="268"/>
      <c r="K106" s="268"/>
      <c r="L106" s="268"/>
    </row>
    <row r="107" spans="1:12">
      <c r="A107" s="269"/>
      <c r="B107" s="269"/>
      <c r="C107" s="273"/>
      <c r="D107" s="35" t="s">
        <v>842</v>
      </c>
      <c r="E107" s="269"/>
      <c r="F107" s="35" t="s">
        <v>44</v>
      </c>
      <c r="G107" s="269"/>
      <c r="H107" s="269"/>
      <c r="I107" s="269"/>
      <c r="J107" s="269"/>
      <c r="K107" s="269"/>
      <c r="L107" s="269"/>
    </row>
    <row r="108" spans="1:12">
      <c r="A108" s="267">
        <v>40</v>
      </c>
      <c r="B108" s="267" t="s">
        <v>14</v>
      </c>
      <c r="C108" s="271" t="s">
        <v>843</v>
      </c>
      <c r="D108" s="35" t="s">
        <v>844</v>
      </c>
      <c r="E108" s="267">
        <v>5</v>
      </c>
      <c r="F108" s="35" t="s">
        <v>98</v>
      </c>
      <c r="G108" s="267">
        <v>39.479999999999997</v>
      </c>
      <c r="H108" s="267"/>
      <c r="I108" s="267">
        <v>1974</v>
      </c>
      <c r="J108" s="267">
        <v>30000</v>
      </c>
      <c r="K108" s="267">
        <v>31974</v>
      </c>
      <c r="L108" s="267" t="s">
        <v>116</v>
      </c>
    </row>
    <row r="109" spans="1:12">
      <c r="A109" s="268"/>
      <c r="B109" s="268"/>
      <c r="C109" s="272"/>
      <c r="D109" s="35" t="s">
        <v>845</v>
      </c>
      <c r="E109" s="268"/>
      <c r="F109" s="35" t="s">
        <v>44</v>
      </c>
      <c r="G109" s="268"/>
      <c r="H109" s="268"/>
      <c r="I109" s="268"/>
      <c r="J109" s="268"/>
      <c r="K109" s="268"/>
      <c r="L109" s="268"/>
    </row>
    <row r="110" spans="1:12">
      <c r="A110" s="268"/>
      <c r="B110" s="268"/>
      <c r="C110" s="272"/>
      <c r="D110" s="35" t="s">
        <v>846</v>
      </c>
      <c r="E110" s="268"/>
      <c r="F110" s="35" t="s">
        <v>82</v>
      </c>
      <c r="G110" s="268"/>
      <c r="H110" s="268"/>
      <c r="I110" s="268"/>
      <c r="J110" s="268"/>
      <c r="K110" s="268"/>
      <c r="L110" s="268"/>
    </row>
    <row r="111" spans="1:12">
      <c r="A111" s="268"/>
      <c r="B111" s="268"/>
      <c r="C111" s="272"/>
      <c r="D111" s="35" t="s">
        <v>847</v>
      </c>
      <c r="E111" s="268"/>
      <c r="F111" s="35" t="s">
        <v>46</v>
      </c>
      <c r="G111" s="268"/>
      <c r="H111" s="268"/>
      <c r="I111" s="268"/>
      <c r="J111" s="268"/>
      <c r="K111" s="268"/>
      <c r="L111" s="268"/>
    </row>
    <row r="112" spans="1:12">
      <c r="A112" s="269"/>
      <c r="B112" s="269"/>
      <c r="C112" s="273"/>
      <c r="D112" s="35" t="s">
        <v>848</v>
      </c>
      <c r="E112" s="269"/>
      <c r="F112" s="35" t="s">
        <v>136</v>
      </c>
      <c r="G112" s="269"/>
      <c r="H112" s="269"/>
      <c r="I112" s="269"/>
      <c r="J112" s="269"/>
      <c r="K112" s="269"/>
      <c r="L112" s="269"/>
    </row>
    <row r="113" spans="1:12">
      <c r="A113" s="267">
        <v>41</v>
      </c>
      <c r="B113" s="267" t="s">
        <v>14</v>
      </c>
      <c r="C113" s="271" t="s">
        <v>843</v>
      </c>
      <c r="D113" s="35" t="s">
        <v>849</v>
      </c>
      <c r="E113" s="267">
        <v>2</v>
      </c>
      <c r="F113" s="35" t="s">
        <v>98</v>
      </c>
      <c r="G113" s="267">
        <v>100</v>
      </c>
      <c r="H113" s="267"/>
      <c r="I113" s="267">
        <v>5000</v>
      </c>
      <c r="J113" s="267">
        <v>12000</v>
      </c>
      <c r="K113" s="267">
        <v>17000</v>
      </c>
      <c r="L113" s="267" t="s">
        <v>116</v>
      </c>
    </row>
    <row r="114" spans="1:12">
      <c r="A114" s="269"/>
      <c r="B114" s="269"/>
      <c r="C114" s="273"/>
      <c r="D114" s="35" t="s">
        <v>850</v>
      </c>
      <c r="E114" s="269"/>
      <c r="F114" s="35" t="s">
        <v>44</v>
      </c>
      <c r="G114" s="269"/>
      <c r="H114" s="269"/>
      <c r="I114" s="269"/>
      <c r="J114" s="269"/>
      <c r="K114" s="269"/>
      <c r="L114" s="269"/>
    </row>
    <row r="115" spans="1:12">
      <c r="A115" s="268">
        <v>42</v>
      </c>
      <c r="B115" s="268" t="s">
        <v>14</v>
      </c>
      <c r="C115" s="272" t="s">
        <v>843</v>
      </c>
      <c r="D115" s="35" t="s">
        <v>851</v>
      </c>
      <c r="E115" s="268">
        <v>4</v>
      </c>
      <c r="F115" s="35" t="s">
        <v>98</v>
      </c>
      <c r="G115" s="268">
        <v>126.42</v>
      </c>
      <c r="H115" s="268"/>
      <c r="I115" s="268">
        <f>G115*50</f>
        <v>6321</v>
      </c>
      <c r="J115" s="268">
        <v>24000</v>
      </c>
      <c r="K115" s="268">
        <f t="shared" ref="K115:K120" si="7">I115+J115</f>
        <v>30321</v>
      </c>
      <c r="L115" s="277" t="s">
        <v>852</v>
      </c>
    </row>
    <row r="116" spans="1:12">
      <c r="A116" s="268"/>
      <c r="B116" s="268"/>
      <c r="C116" s="272"/>
      <c r="D116" s="35" t="s">
        <v>853</v>
      </c>
      <c r="E116" s="268"/>
      <c r="F116" s="35" t="s">
        <v>44</v>
      </c>
      <c r="G116" s="268"/>
      <c r="H116" s="268"/>
      <c r="I116" s="268"/>
      <c r="J116" s="268"/>
      <c r="K116" s="268"/>
      <c r="L116" s="272"/>
    </row>
    <row r="117" spans="1:12">
      <c r="A117" s="268"/>
      <c r="B117" s="268"/>
      <c r="C117" s="272"/>
      <c r="D117" s="35" t="s">
        <v>854</v>
      </c>
      <c r="E117" s="268"/>
      <c r="F117" s="35" t="s">
        <v>55</v>
      </c>
      <c r="G117" s="268"/>
      <c r="H117" s="268"/>
      <c r="I117" s="268"/>
      <c r="J117" s="268"/>
      <c r="K117" s="268"/>
      <c r="L117" s="272"/>
    </row>
    <row r="118" spans="1:12">
      <c r="A118" s="269"/>
      <c r="B118" s="269"/>
      <c r="C118" s="273"/>
      <c r="D118" s="35" t="s">
        <v>855</v>
      </c>
      <c r="E118" s="268"/>
      <c r="F118" s="35" t="s">
        <v>90</v>
      </c>
      <c r="G118" s="269"/>
      <c r="H118" s="269"/>
      <c r="I118" s="269"/>
      <c r="J118" s="269"/>
      <c r="K118" s="269"/>
      <c r="L118" s="273"/>
    </row>
    <row r="119" spans="1:12">
      <c r="A119" s="73">
        <v>43</v>
      </c>
      <c r="B119" s="73" t="s">
        <v>14</v>
      </c>
      <c r="C119" s="61" t="s">
        <v>856</v>
      </c>
      <c r="D119" s="35" t="s">
        <v>857</v>
      </c>
      <c r="E119" s="73">
        <v>1</v>
      </c>
      <c r="F119" s="35" t="s">
        <v>98</v>
      </c>
      <c r="G119" s="73">
        <v>57.98</v>
      </c>
      <c r="H119" s="73"/>
      <c r="I119" s="73">
        <v>2899</v>
      </c>
      <c r="J119" s="73">
        <v>6000</v>
      </c>
      <c r="K119" s="73">
        <f t="shared" si="7"/>
        <v>8899</v>
      </c>
      <c r="L119" s="73" t="s">
        <v>116</v>
      </c>
    </row>
    <row r="120" spans="1:12">
      <c r="A120" s="267">
        <v>44</v>
      </c>
      <c r="B120" s="267" t="s">
        <v>14</v>
      </c>
      <c r="C120" s="271" t="s">
        <v>858</v>
      </c>
      <c r="D120" s="35" t="s">
        <v>859</v>
      </c>
      <c r="E120" s="267">
        <v>2</v>
      </c>
      <c r="F120" s="35" t="s">
        <v>98</v>
      </c>
      <c r="G120" s="267">
        <v>45.9</v>
      </c>
      <c r="H120" s="267"/>
      <c r="I120" s="267">
        <v>2295</v>
      </c>
      <c r="J120" s="267">
        <v>12000</v>
      </c>
      <c r="K120" s="267">
        <f t="shared" si="7"/>
        <v>14295</v>
      </c>
      <c r="L120" s="267" t="s">
        <v>116</v>
      </c>
    </row>
    <row r="121" spans="1:12">
      <c r="A121" s="268"/>
      <c r="B121" s="268"/>
      <c r="C121" s="272"/>
      <c r="D121" s="35" t="s">
        <v>860</v>
      </c>
      <c r="E121" s="268"/>
      <c r="F121" s="35" t="s">
        <v>42</v>
      </c>
      <c r="G121" s="268"/>
      <c r="H121" s="268"/>
      <c r="I121" s="268"/>
      <c r="J121" s="268"/>
      <c r="K121" s="268"/>
      <c r="L121" s="268"/>
    </row>
    <row r="122" spans="1:12">
      <c r="A122" s="267">
        <v>45</v>
      </c>
      <c r="B122" s="267" t="s">
        <v>14</v>
      </c>
      <c r="C122" s="271" t="s">
        <v>861</v>
      </c>
      <c r="D122" s="35" t="s">
        <v>862</v>
      </c>
      <c r="E122" s="267">
        <v>2</v>
      </c>
      <c r="F122" s="35" t="s">
        <v>98</v>
      </c>
      <c r="G122" s="267">
        <v>135.91999999999999</v>
      </c>
      <c r="H122" s="267"/>
      <c r="I122" s="267">
        <v>6796</v>
      </c>
      <c r="J122" s="267">
        <v>12000</v>
      </c>
      <c r="K122" s="267">
        <f>I122+J122</f>
        <v>18796</v>
      </c>
      <c r="L122" s="267" t="s">
        <v>116</v>
      </c>
    </row>
    <row r="123" spans="1:12">
      <c r="A123" s="269"/>
      <c r="B123" s="269"/>
      <c r="C123" s="273"/>
      <c r="D123" s="35" t="s">
        <v>863</v>
      </c>
      <c r="E123" s="269"/>
      <c r="F123" s="35" t="s">
        <v>42</v>
      </c>
      <c r="G123" s="269"/>
      <c r="H123" s="269"/>
      <c r="I123" s="269"/>
      <c r="J123" s="269"/>
      <c r="K123" s="269"/>
      <c r="L123" s="269"/>
    </row>
    <row r="124" spans="1:12">
      <c r="A124" s="267">
        <v>46</v>
      </c>
      <c r="B124" s="267" t="s">
        <v>14</v>
      </c>
      <c r="C124" s="271" t="s">
        <v>864</v>
      </c>
      <c r="D124" s="35" t="s">
        <v>865</v>
      </c>
      <c r="E124" s="267">
        <v>4</v>
      </c>
      <c r="F124" s="35" t="s">
        <v>98</v>
      </c>
      <c r="G124" s="267">
        <v>65</v>
      </c>
      <c r="H124" s="267"/>
      <c r="I124" s="267">
        <v>3250</v>
      </c>
      <c r="J124" s="267">
        <v>24000</v>
      </c>
      <c r="K124" s="267">
        <f>I124+J124</f>
        <v>27250</v>
      </c>
      <c r="L124" s="267" t="s">
        <v>116</v>
      </c>
    </row>
    <row r="125" spans="1:12">
      <c r="A125" s="268"/>
      <c r="B125" s="268"/>
      <c r="C125" s="272"/>
      <c r="D125" s="35" t="s">
        <v>866</v>
      </c>
      <c r="E125" s="268"/>
      <c r="F125" s="35" t="s">
        <v>42</v>
      </c>
      <c r="G125" s="268"/>
      <c r="H125" s="268"/>
      <c r="I125" s="268"/>
      <c r="J125" s="268"/>
      <c r="K125" s="268"/>
      <c r="L125" s="268"/>
    </row>
    <row r="126" spans="1:12">
      <c r="A126" s="268"/>
      <c r="B126" s="268"/>
      <c r="C126" s="272"/>
      <c r="D126" s="35" t="s">
        <v>867</v>
      </c>
      <c r="E126" s="268"/>
      <c r="F126" s="35" t="s">
        <v>44</v>
      </c>
      <c r="G126" s="268"/>
      <c r="H126" s="268"/>
      <c r="I126" s="268"/>
      <c r="J126" s="268"/>
      <c r="K126" s="268"/>
      <c r="L126" s="268"/>
    </row>
    <row r="127" spans="1:12">
      <c r="A127" s="269"/>
      <c r="B127" s="269"/>
      <c r="C127" s="273"/>
      <c r="D127" s="35" t="s">
        <v>868</v>
      </c>
      <c r="E127" s="269"/>
      <c r="F127" s="35" t="s">
        <v>55</v>
      </c>
      <c r="G127" s="269"/>
      <c r="H127" s="269"/>
      <c r="I127" s="269"/>
      <c r="J127" s="269"/>
      <c r="K127" s="269"/>
      <c r="L127" s="269"/>
    </row>
    <row r="128" spans="1:12">
      <c r="A128" s="267">
        <v>47</v>
      </c>
      <c r="B128" s="267" t="s">
        <v>14</v>
      </c>
      <c r="C128" s="271" t="s">
        <v>864</v>
      </c>
      <c r="D128" s="35" t="s">
        <v>869</v>
      </c>
      <c r="E128" s="267">
        <v>3</v>
      </c>
      <c r="F128" s="35" t="s">
        <v>98</v>
      </c>
      <c r="G128" s="267">
        <v>78.459999999999994</v>
      </c>
      <c r="H128" s="267"/>
      <c r="I128" s="267">
        <v>3923</v>
      </c>
      <c r="J128" s="267">
        <v>18000</v>
      </c>
      <c r="K128" s="267">
        <f t="shared" ref="K128:K133" si="8">I128+J128</f>
        <v>21923</v>
      </c>
      <c r="L128" s="276" t="s">
        <v>870</v>
      </c>
    </row>
    <row r="129" spans="1:12">
      <c r="A129" s="269"/>
      <c r="B129" s="269"/>
      <c r="C129" s="273"/>
      <c r="D129" s="35" t="s">
        <v>871</v>
      </c>
      <c r="E129" s="269"/>
      <c r="F129" s="35" t="s">
        <v>90</v>
      </c>
      <c r="G129" s="269"/>
      <c r="H129" s="269"/>
      <c r="I129" s="269"/>
      <c r="J129" s="269"/>
      <c r="K129" s="269"/>
      <c r="L129" s="273"/>
    </row>
    <row r="130" spans="1:12">
      <c r="A130" s="267">
        <v>48</v>
      </c>
      <c r="B130" s="267" t="s">
        <v>14</v>
      </c>
      <c r="C130" s="271" t="s">
        <v>864</v>
      </c>
      <c r="D130" s="35" t="s">
        <v>872</v>
      </c>
      <c r="E130" s="267">
        <v>3</v>
      </c>
      <c r="F130" s="35" t="s">
        <v>98</v>
      </c>
      <c r="G130" s="267">
        <v>53.76</v>
      </c>
      <c r="H130" s="267"/>
      <c r="I130" s="267">
        <v>2688</v>
      </c>
      <c r="J130" s="267">
        <v>18000</v>
      </c>
      <c r="K130" s="267">
        <f t="shared" si="8"/>
        <v>20688</v>
      </c>
      <c r="L130" s="267" t="s">
        <v>116</v>
      </c>
    </row>
    <row r="131" spans="1:12">
      <c r="A131" s="268"/>
      <c r="B131" s="268"/>
      <c r="C131" s="272"/>
      <c r="D131" s="35" t="s">
        <v>873</v>
      </c>
      <c r="E131" s="268"/>
      <c r="F131" s="35" t="s">
        <v>44</v>
      </c>
      <c r="G131" s="268"/>
      <c r="H131" s="268"/>
      <c r="I131" s="268"/>
      <c r="J131" s="268"/>
      <c r="K131" s="268"/>
      <c r="L131" s="268"/>
    </row>
    <row r="132" spans="1:12">
      <c r="A132" s="269"/>
      <c r="B132" s="269"/>
      <c r="C132" s="273"/>
      <c r="D132" s="35" t="s">
        <v>874</v>
      </c>
      <c r="E132" s="269"/>
      <c r="F132" s="35" t="s">
        <v>55</v>
      </c>
      <c r="G132" s="269"/>
      <c r="H132" s="269"/>
      <c r="I132" s="269"/>
      <c r="J132" s="269"/>
      <c r="K132" s="269"/>
      <c r="L132" s="269"/>
    </row>
    <row r="133" spans="1:12">
      <c r="A133" s="267">
        <v>49</v>
      </c>
      <c r="B133" s="267" t="s">
        <v>14</v>
      </c>
      <c r="C133" s="271" t="s">
        <v>864</v>
      </c>
      <c r="D133" s="35" t="s">
        <v>875</v>
      </c>
      <c r="E133" s="267">
        <v>3</v>
      </c>
      <c r="F133" s="35" t="s">
        <v>98</v>
      </c>
      <c r="G133" s="267">
        <v>54</v>
      </c>
      <c r="H133" s="267"/>
      <c r="I133" s="267">
        <v>2700</v>
      </c>
      <c r="J133" s="267">
        <v>18000</v>
      </c>
      <c r="K133" s="267">
        <f t="shared" si="8"/>
        <v>20700</v>
      </c>
      <c r="L133" s="267" t="s">
        <v>116</v>
      </c>
    </row>
    <row r="134" spans="1:12">
      <c r="A134" s="268"/>
      <c r="B134" s="268"/>
      <c r="C134" s="272"/>
      <c r="D134" s="35" t="s">
        <v>876</v>
      </c>
      <c r="E134" s="268"/>
      <c r="F134" s="35" t="s">
        <v>42</v>
      </c>
      <c r="G134" s="268"/>
      <c r="H134" s="268"/>
      <c r="I134" s="268"/>
      <c r="J134" s="268"/>
      <c r="K134" s="268"/>
      <c r="L134" s="268"/>
    </row>
    <row r="135" spans="1:12">
      <c r="A135" s="269"/>
      <c r="B135" s="269"/>
      <c r="C135" s="273"/>
      <c r="D135" s="35" t="s">
        <v>877</v>
      </c>
      <c r="E135" s="269"/>
      <c r="F135" s="35" t="s">
        <v>55</v>
      </c>
      <c r="G135" s="269"/>
      <c r="H135" s="269"/>
      <c r="I135" s="269"/>
      <c r="J135" s="269"/>
      <c r="K135" s="269"/>
      <c r="L135" s="269"/>
    </row>
    <row r="136" spans="1:12">
      <c r="A136" s="35">
        <v>50</v>
      </c>
      <c r="B136" s="35" t="s">
        <v>14</v>
      </c>
      <c r="C136" s="37" t="s">
        <v>878</v>
      </c>
      <c r="D136" s="35" t="s">
        <v>879</v>
      </c>
      <c r="E136" s="35">
        <v>1</v>
      </c>
      <c r="F136" s="35" t="s">
        <v>98</v>
      </c>
      <c r="G136" s="35">
        <v>101.6</v>
      </c>
      <c r="H136" s="35"/>
      <c r="I136" s="35">
        <v>5080</v>
      </c>
      <c r="J136" s="35">
        <v>6000</v>
      </c>
      <c r="K136" s="35">
        <f t="shared" ref="K136:K142" si="9">I136+J136</f>
        <v>11080</v>
      </c>
      <c r="L136" s="35" t="s">
        <v>116</v>
      </c>
    </row>
    <row r="137" spans="1:12">
      <c r="A137" s="267">
        <v>51</v>
      </c>
      <c r="B137" s="267" t="s">
        <v>14</v>
      </c>
      <c r="C137" s="271" t="s">
        <v>878</v>
      </c>
      <c r="D137" s="35" t="s">
        <v>880</v>
      </c>
      <c r="E137" s="267">
        <v>3</v>
      </c>
      <c r="F137" s="35" t="s">
        <v>98</v>
      </c>
      <c r="G137" s="270">
        <v>54</v>
      </c>
      <c r="H137" s="267"/>
      <c r="I137" s="270">
        <v>2700</v>
      </c>
      <c r="J137" s="267">
        <v>18000</v>
      </c>
      <c r="K137" s="267">
        <f t="shared" si="9"/>
        <v>20700</v>
      </c>
      <c r="L137" s="267" t="s">
        <v>116</v>
      </c>
    </row>
    <row r="138" spans="1:12">
      <c r="A138" s="268"/>
      <c r="B138" s="268"/>
      <c r="C138" s="272"/>
      <c r="D138" s="35" t="s">
        <v>881</v>
      </c>
      <c r="E138" s="268"/>
      <c r="F138" s="35" t="s">
        <v>42</v>
      </c>
      <c r="G138" s="270"/>
      <c r="H138" s="268"/>
      <c r="I138" s="270"/>
      <c r="J138" s="268"/>
      <c r="K138" s="268"/>
      <c r="L138" s="268"/>
    </row>
    <row r="139" spans="1:12">
      <c r="A139" s="269"/>
      <c r="B139" s="269"/>
      <c r="C139" s="273"/>
      <c r="D139" s="35" t="s">
        <v>882</v>
      </c>
      <c r="E139" s="269"/>
      <c r="F139" s="35" t="s">
        <v>44</v>
      </c>
      <c r="G139" s="270"/>
      <c r="H139" s="269"/>
      <c r="I139" s="270"/>
      <c r="J139" s="269"/>
      <c r="K139" s="269"/>
      <c r="L139" s="269"/>
    </row>
    <row r="140" spans="1:12">
      <c r="A140" s="35">
        <v>52</v>
      </c>
      <c r="B140" s="35" t="s">
        <v>14</v>
      </c>
      <c r="C140" s="37" t="s">
        <v>878</v>
      </c>
      <c r="D140" s="35" t="s">
        <v>883</v>
      </c>
      <c r="E140" s="35">
        <v>1</v>
      </c>
      <c r="F140" s="35" t="s">
        <v>98</v>
      </c>
      <c r="G140" s="74">
        <v>54</v>
      </c>
      <c r="H140" s="35"/>
      <c r="I140" s="74">
        <v>2700</v>
      </c>
      <c r="J140" s="35">
        <v>6000</v>
      </c>
      <c r="K140" s="35">
        <f t="shared" si="9"/>
        <v>8700</v>
      </c>
      <c r="L140" s="35" t="s">
        <v>116</v>
      </c>
    </row>
    <row r="141" spans="1:12">
      <c r="A141" s="35">
        <v>53</v>
      </c>
      <c r="B141" s="35" t="s">
        <v>14</v>
      </c>
      <c r="C141" s="37" t="s">
        <v>878</v>
      </c>
      <c r="D141" s="35" t="s">
        <v>884</v>
      </c>
      <c r="E141" s="35">
        <v>1</v>
      </c>
      <c r="F141" s="35" t="s">
        <v>98</v>
      </c>
      <c r="G141" s="35">
        <v>53.76</v>
      </c>
      <c r="H141" s="35"/>
      <c r="I141" s="35">
        <v>2688</v>
      </c>
      <c r="J141" s="35">
        <v>6000</v>
      </c>
      <c r="K141" s="35">
        <f t="shared" si="9"/>
        <v>8688</v>
      </c>
      <c r="L141" s="35" t="s">
        <v>116</v>
      </c>
    </row>
    <row r="142" spans="1:12">
      <c r="A142" s="267">
        <v>54</v>
      </c>
      <c r="B142" s="267" t="s">
        <v>14</v>
      </c>
      <c r="C142" s="271" t="s">
        <v>861</v>
      </c>
      <c r="D142" s="35" t="s">
        <v>885</v>
      </c>
      <c r="E142" s="267">
        <v>5</v>
      </c>
      <c r="F142" s="35" t="s">
        <v>98</v>
      </c>
      <c r="G142" s="267">
        <v>130</v>
      </c>
      <c r="H142" s="267"/>
      <c r="I142" s="267">
        <v>6500</v>
      </c>
      <c r="J142" s="267">
        <v>30000</v>
      </c>
      <c r="K142" s="267">
        <f t="shared" si="9"/>
        <v>36500</v>
      </c>
      <c r="L142" s="276" t="s">
        <v>886</v>
      </c>
    </row>
    <row r="143" spans="1:12">
      <c r="A143" s="268"/>
      <c r="B143" s="268"/>
      <c r="C143" s="272"/>
      <c r="D143" s="35" t="s">
        <v>887</v>
      </c>
      <c r="E143" s="268"/>
      <c r="F143" s="35" t="s">
        <v>42</v>
      </c>
      <c r="G143" s="268"/>
      <c r="H143" s="268"/>
      <c r="I143" s="268"/>
      <c r="J143" s="268"/>
      <c r="K143" s="268"/>
      <c r="L143" s="272"/>
    </row>
    <row r="144" spans="1:12">
      <c r="A144" s="268"/>
      <c r="B144" s="268"/>
      <c r="C144" s="272"/>
      <c r="D144" s="35" t="s">
        <v>888</v>
      </c>
      <c r="E144" s="268"/>
      <c r="F144" s="35" t="s">
        <v>44</v>
      </c>
      <c r="G144" s="268"/>
      <c r="H144" s="268"/>
      <c r="I144" s="268"/>
      <c r="J144" s="268"/>
      <c r="K144" s="268"/>
      <c r="L144" s="272"/>
    </row>
    <row r="145" spans="1:12">
      <c r="A145" s="268"/>
      <c r="B145" s="268"/>
      <c r="C145" s="272"/>
      <c r="D145" s="73" t="s">
        <v>889</v>
      </c>
      <c r="E145" s="268"/>
      <c r="F145" s="73" t="s">
        <v>105</v>
      </c>
      <c r="G145" s="268"/>
      <c r="H145" s="268"/>
      <c r="I145" s="268"/>
      <c r="J145" s="268"/>
      <c r="K145" s="268"/>
      <c r="L145" s="272"/>
    </row>
    <row r="146" spans="1:12">
      <c r="A146" s="270">
        <v>55</v>
      </c>
      <c r="B146" s="270" t="s">
        <v>14</v>
      </c>
      <c r="C146" s="156" t="s">
        <v>890</v>
      </c>
      <c r="D146" s="35" t="s">
        <v>891</v>
      </c>
      <c r="E146" s="270">
        <v>5</v>
      </c>
      <c r="F146" s="35" t="s">
        <v>98</v>
      </c>
      <c r="G146" s="270">
        <v>57.5</v>
      </c>
      <c r="H146" s="270"/>
      <c r="I146" s="270">
        <f>G146*50</f>
        <v>2875</v>
      </c>
      <c r="J146" s="270">
        <v>30000</v>
      </c>
      <c r="K146" s="270">
        <f>I146+J146</f>
        <v>32875</v>
      </c>
      <c r="L146" s="278" t="s">
        <v>892</v>
      </c>
    </row>
    <row r="147" spans="1:12">
      <c r="A147" s="270"/>
      <c r="B147" s="270"/>
      <c r="C147" s="156"/>
      <c r="D147" s="35" t="s">
        <v>893</v>
      </c>
      <c r="E147" s="270"/>
      <c r="F147" s="35" t="s">
        <v>42</v>
      </c>
      <c r="G147" s="270"/>
      <c r="H147" s="270"/>
      <c r="I147" s="270"/>
      <c r="J147" s="270"/>
      <c r="K147" s="270"/>
      <c r="L147" s="156"/>
    </row>
    <row r="148" spans="1:12">
      <c r="A148" s="270"/>
      <c r="B148" s="270"/>
      <c r="C148" s="156"/>
      <c r="D148" s="35" t="s">
        <v>894</v>
      </c>
      <c r="E148" s="270"/>
      <c r="F148" s="35" t="s">
        <v>44</v>
      </c>
      <c r="G148" s="270"/>
      <c r="H148" s="270"/>
      <c r="I148" s="270"/>
      <c r="J148" s="270"/>
      <c r="K148" s="270"/>
      <c r="L148" s="156"/>
    </row>
    <row r="149" spans="1:12">
      <c r="A149" s="270"/>
      <c r="B149" s="270"/>
      <c r="C149" s="156"/>
      <c r="D149" s="35" t="s">
        <v>895</v>
      </c>
      <c r="E149" s="270"/>
      <c r="F149" s="35" t="s">
        <v>55</v>
      </c>
      <c r="G149" s="270"/>
      <c r="H149" s="270"/>
      <c r="I149" s="270"/>
      <c r="J149" s="270"/>
      <c r="K149" s="270"/>
      <c r="L149" s="156"/>
    </row>
    <row r="150" spans="1:12">
      <c r="A150" s="270"/>
      <c r="B150" s="270"/>
      <c r="C150" s="156"/>
      <c r="D150" s="35" t="s">
        <v>896</v>
      </c>
      <c r="E150" s="270"/>
      <c r="F150" s="35" t="s">
        <v>55</v>
      </c>
      <c r="G150" s="270"/>
      <c r="H150" s="270"/>
      <c r="I150" s="270"/>
      <c r="J150" s="270"/>
      <c r="K150" s="270"/>
      <c r="L150" s="156"/>
    </row>
    <row r="151" spans="1:12">
      <c r="A151" s="267">
        <v>56</v>
      </c>
      <c r="B151" s="267" t="s">
        <v>14</v>
      </c>
      <c r="C151" s="271" t="s">
        <v>897</v>
      </c>
      <c r="D151" s="35" t="s">
        <v>898</v>
      </c>
      <c r="E151" s="267">
        <v>2</v>
      </c>
      <c r="F151" s="35" t="s">
        <v>98</v>
      </c>
      <c r="G151" s="267">
        <v>36</v>
      </c>
      <c r="H151" s="267"/>
      <c r="I151" s="267">
        <v>1800</v>
      </c>
      <c r="J151" s="267">
        <v>12000</v>
      </c>
      <c r="K151" s="267">
        <v>13800</v>
      </c>
      <c r="L151" s="267" t="s">
        <v>116</v>
      </c>
    </row>
    <row r="152" spans="1:12">
      <c r="A152" s="269"/>
      <c r="B152" s="269"/>
      <c r="C152" s="273"/>
      <c r="D152" s="35" t="s">
        <v>899</v>
      </c>
      <c r="E152" s="269"/>
      <c r="F152" s="35" t="s">
        <v>42</v>
      </c>
      <c r="G152" s="269"/>
      <c r="H152" s="269"/>
      <c r="I152" s="269"/>
      <c r="J152" s="269"/>
      <c r="K152" s="269"/>
      <c r="L152" s="269"/>
    </row>
    <row r="153" spans="1:12">
      <c r="A153" s="35">
        <v>57</v>
      </c>
      <c r="B153" s="35" t="s">
        <v>14</v>
      </c>
      <c r="C153" s="37" t="s">
        <v>900</v>
      </c>
      <c r="D153" s="35" t="s">
        <v>901</v>
      </c>
      <c r="E153" s="35">
        <v>1</v>
      </c>
      <c r="F153" s="35" t="s">
        <v>98</v>
      </c>
      <c r="G153" s="35">
        <v>122</v>
      </c>
      <c r="H153" s="35"/>
      <c r="I153" s="35">
        <v>6100</v>
      </c>
      <c r="J153" s="35">
        <v>6000</v>
      </c>
      <c r="K153" s="35">
        <f t="shared" ref="K153:K156" si="10">I153+J153</f>
        <v>12100</v>
      </c>
      <c r="L153" s="35" t="s">
        <v>116</v>
      </c>
    </row>
    <row r="154" spans="1:12">
      <c r="A154" s="35">
        <v>58</v>
      </c>
      <c r="B154" s="35" t="s">
        <v>14</v>
      </c>
      <c r="C154" s="37" t="s">
        <v>902</v>
      </c>
      <c r="D154" s="35" t="s">
        <v>903</v>
      </c>
      <c r="E154" s="35">
        <v>1</v>
      </c>
      <c r="F154" s="35" t="s">
        <v>98</v>
      </c>
      <c r="G154" s="35">
        <v>78</v>
      </c>
      <c r="H154" s="35"/>
      <c r="I154" s="35">
        <v>3900</v>
      </c>
      <c r="J154" s="35">
        <v>6000</v>
      </c>
      <c r="K154" s="35">
        <f t="shared" si="10"/>
        <v>9900</v>
      </c>
      <c r="L154" s="35" t="s">
        <v>116</v>
      </c>
    </row>
    <row r="155" spans="1:12">
      <c r="A155" s="35">
        <v>59</v>
      </c>
      <c r="B155" s="35" t="s">
        <v>14</v>
      </c>
      <c r="C155" s="37" t="s">
        <v>904</v>
      </c>
      <c r="D155" s="35" t="s">
        <v>905</v>
      </c>
      <c r="E155" s="35">
        <v>1</v>
      </c>
      <c r="F155" s="35" t="s">
        <v>98</v>
      </c>
      <c r="G155" s="35">
        <v>42</v>
      </c>
      <c r="H155" s="35"/>
      <c r="I155" s="35">
        <v>2100</v>
      </c>
      <c r="J155" s="35">
        <v>6000</v>
      </c>
      <c r="K155" s="35">
        <f t="shared" si="10"/>
        <v>8100</v>
      </c>
      <c r="L155" s="35" t="s">
        <v>116</v>
      </c>
    </row>
    <row r="156" spans="1:12">
      <c r="A156" s="267">
        <v>60</v>
      </c>
      <c r="B156" s="267" t="s">
        <v>14</v>
      </c>
      <c r="C156" s="271" t="s">
        <v>906</v>
      </c>
      <c r="D156" s="35" t="s">
        <v>907</v>
      </c>
      <c r="E156" s="267">
        <v>2</v>
      </c>
      <c r="F156" s="35" t="s">
        <v>98</v>
      </c>
      <c r="G156" s="267">
        <v>102</v>
      </c>
      <c r="H156" s="267"/>
      <c r="I156" s="267">
        <v>5100</v>
      </c>
      <c r="J156" s="267">
        <v>12000</v>
      </c>
      <c r="K156" s="267">
        <f t="shared" si="10"/>
        <v>17100</v>
      </c>
      <c r="L156" s="267" t="s">
        <v>116</v>
      </c>
    </row>
    <row r="157" spans="1:12">
      <c r="A157" s="269"/>
      <c r="B157" s="269"/>
      <c r="C157" s="273"/>
      <c r="D157" s="35" t="s">
        <v>908</v>
      </c>
      <c r="E157" s="269"/>
      <c r="F157" s="35" t="s">
        <v>90</v>
      </c>
      <c r="G157" s="269"/>
      <c r="H157" s="269"/>
      <c r="I157" s="269"/>
      <c r="J157" s="269"/>
      <c r="K157" s="269"/>
      <c r="L157" s="269"/>
    </row>
    <row r="158" spans="1:12">
      <c r="A158" s="35">
        <v>61</v>
      </c>
      <c r="B158" s="35" t="s">
        <v>14</v>
      </c>
      <c r="C158" s="37" t="s">
        <v>909</v>
      </c>
      <c r="D158" s="35" t="s">
        <v>910</v>
      </c>
      <c r="E158" s="35">
        <v>1</v>
      </c>
      <c r="F158" s="35" t="s">
        <v>98</v>
      </c>
      <c r="G158" s="35">
        <v>98</v>
      </c>
      <c r="H158" s="35"/>
      <c r="I158" s="35">
        <v>4900</v>
      </c>
      <c r="J158" s="35">
        <v>6000</v>
      </c>
      <c r="K158" s="35">
        <f t="shared" ref="K158:K161" si="11">I158+J158</f>
        <v>10900</v>
      </c>
      <c r="L158" s="35" t="s">
        <v>116</v>
      </c>
    </row>
    <row r="159" spans="1:12">
      <c r="A159" s="35">
        <v>62</v>
      </c>
      <c r="B159" s="35" t="s">
        <v>14</v>
      </c>
      <c r="C159" s="37" t="s">
        <v>911</v>
      </c>
      <c r="D159" s="35" t="s">
        <v>912</v>
      </c>
      <c r="E159" s="35">
        <v>1</v>
      </c>
      <c r="F159" s="35" t="s">
        <v>98</v>
      </c>
      <c r="G159" s="35">
        <v>100</v>
      </c>
      <c r="H159" s="35"/>
      <c r="I159" s="35">
        <v>5000</v>
      </c>
      <c r="J159" s="35">
        <v>6000</v>
      </c>
      <c r="K159" s="35">
        <f t="shared" si="11"/>
        <v>11000</v>
      </c>
      <c r="L159" s="35" t="s">
        <v>116</v>
      </c>
    </row>
    <row r="160" spans="1:12">
      <c r="A160" s="35">
        <v>63</v>
      </c>
      <c r="B160" s="35" t="s">
        <v>14</v>
      </c>
      <c r="C160" s="37" t="s">
        <v>911</v>
      </c>
      <c r="D160" s="35" t="s">
        <v>913</v>
      </c>
      <c r="E160" s="35">
        <v>1</v>
      </c>
      <c r="F160" s="35" t="s">
        <v>98</v>
      </c>
      <c r="G160" s="35">
        <v>89</v>
      </c>
      <c r="H160" s="35"/>
      <c r="I160" s="35">
        <v>4450</v>
      </c>
      <c r="J160" s="35">
        <v>6000</v>
      </c>
      <c r="K160" s="35">
        <f t="shared" si="11"/>
        <v>10450</v>
      </c>
      <c r="L160" s="35" t="s">
        <v>116</v>
      </c>
    </row>
    <row r="161" spans="1:12">
      <c r="A161" s="267">
        <v>64</v>
      </c>
      <c r="B161" s="267" t="s">
        <v>14</v>
      </c>
      <c r="C161" s="271" t="s">
        <v>914</v>
      </c>
      <c r="D161" s="35" t="s">
        <v>915</v>
      </c>
      <c r="E161" s="267">
        <v>5</v>
      </c>
      <c r="F161" s="35" t="s">
        <v>98</v>
      </c>
      <c r="G161" s="267">
        <v>171</v>
      </c>
      <c r="H161" s="267"/>
      <c r="I161" s="267">
        <v>8550</v>
      </c>
      <c r="J161" s="267">
        <v>30000</v>
      </c>
      <c r="K161" s="267">
        <f t="shared" si="11"/>
        <v>38550</v>
      </c>
      <c r="L161" s="267" t="s">
        <v>116</v>
      </c>
    </row>
    <row r="162" spans="1:12">
      <c r="A162" s="268"/>
      <c r="B162" s="268"/>
      <c r="C162" s="272"/>
      <c r="D162" s="35" t="s">
        <v>916</v>
      </c>
      <c r="E162" s="268"/>
      <c r="F162" s="35" t="s">
        <v>42</v>
      </c>
      <c r="G162" s="268"/>
      <c r="H162" s="268"/>
      <c r="I162" s="268"/>
      <c r="J162" s="268"/>
      <c r="K162" s="268"/>
      <c r="L162" s="268"/>
    </row>
    <row r="163" spans="1:12">
      <c r="A163" s="268"/>
      <c r="B163" s="268"/>
      <c r="C163" s="272"/>
      <c r="D163" s="35" t="s">
        <v>917</v>
      </c>
      <c r="E163" s="268"/>
      <c r="F163" s="35" t="s">
        <v>44</v>
      </c>
      <c r="G163" s="268"/>
      <c r="H163" s="268"/>
      <c r="I163" s="268"/>
      <c r="J163" s="268"/>
      <c r="K163" s="268"/>
      <c r="L163" s="268"/>
    </row>
    <row r="164" spans="1:12">
      <c r="A164" s="268"/>
      <c r="B164" s="268"/>
      <c r="C164" s="272"/>
      <c r="D164" s="35" t="s">
        <v>918</v>
      </c>
      <c r="E164" s="268"/>
      <c r="F164" s="35" t="s">
        <v>82</v>
      </c>
      <c r="G164" s="268"/>
      <c r="H164" s="268"/>
      <c r="I164" s="268"/>
      <c r="J164" s="268"/>
      <c r="K164" s="268"/>
      <c r="L164" s="268"/>
    </row>
    <row r="165" spans="1:12">
      <c r="A165" s="269"/>
      <c r="B165" s="269"/>
      <c r="C165" s="273"/>
      <c r="D165" s="35" t="s">
        <v>919</v>
      </c>
      <c r="E165" s="269"/>
      <c r="F165" s="35" t="s">
        <v>136</v>
      </c>
      <c r="G165" s="269"/>
      <c r="H165" s="269"/>
      <c r="I165" s="269"/>
      <c r="J165" s="269"/>
      <c r="K165" s="269"/>
      <c r="L165" s="269"/>
    </row>
    <row r="166" spans="1:12">
      <c r="A166" s="267">
        <v>65</v>
      </c>
      <c r="B166" s="267" t="s">
        <v>14</v>
      </c>
      <c r="C166" s="271" t="s">
        <v>920</v>
      </c>
      <c r="D166" s="35" t="s">
        <v>921</v>
      </c>
      <c r="E166" s="267">
        <v>2</v>
      </c>
      <c r="F166" s="35" t="s">
        <v>98</v>
      </c>
      <c r="G166" s="267">
        <v>107</v>
      </c>
      <c r="H166" s="267"/>
      <c r="I166" s="267">
        <v>5350</v>
      </c>
      <c r="J166" s="267">
        <v>12000</v>
      </c>
      <c r="K166" s="267">
        <f t="shared" ref="K166:K169" si="12">I166+J166</f>
        <v>17350</v>
      </c>
      <c r="L166" s="267" t="s">
        <v>116</v>
      </c>
    </row>
    <row r="167" spans="1:12">
      <c r="A167" s="269"/>
      <c r="B167" s="269"/>
      <c r="C167" s="273"/>
      <c r="D167" s="35" t="s">
        <v>922</v>
      </c>
      <c r="E167" s="269"/>
      <c r="F167" s="35" t="s">
        <v>90</v>
      </c>
      <c r="G167" s="269"/>
      <c r="H167" s="269"/>
      <c r="I167" s="269"/>
      <c r="J167" s="269"/>
      <c r="K167" s="269"/>
      <c r="L167" s="269"/>
    </row>
    <row r="168" spans="1:12">
      <c r="A168" s="35">
        <v>66</v>
      </c>
      <c r="B168" s="35" t="s">
        <v>14</v>
      </c>
      <c r="C168" s="37" t="s">
        <v>902</v>
      </c>
      <c r="D168" s="35" t="s">
        <v>923</v>
      </c>
      <c r="E168" s="35">
        <v>1</v>
      </c>
      <c r="F168" s="35" t="s">
        <v>98</v>
      </c>
      <c r="G168" s="35">
        <v>39</v>
      </c>
      <c r="H168" s="35"/>
      <c r="I168" s="35">
        <v>1950</v>
      </c>
      <c r="J168" s="35">
        <v>6000</v>
      </c>
      <c r="K168" s="35">
        <f t="shared" si="12"/>
        <v>7950</v>
      </c>
      <c r="L168" s="35" t="s">
        <v>116</v>
      </c>
    </row>
    <row r="169" spans="1:12">
      <c r="A169" s="267">
        <v>67</v>
      </c>
      <c r="B169" s="267" t="s">
        <v>14</v>
      </c>
      <c r="C169" s="271" t="s">
        <v>902</v>
      </c>
      <c r="D169" s="35" t="s">
        <v>924</v>
      </c>
      <c r="E169" s="267">
        <v>3</v>
      </c>
      <c r="F169" s="35" t="s">
        <v>98</v>
      </c>
      <c r="G169" s="267">
        <v>75</v>
      </c>
      <c r="H169" s="267"/>
      <c r="I169" s="267">
        <v>3750</v>
      </c>
      <c r="J169" s="267">
        <v>18000</v>
      </c>
      <c r="K169" s="267">
        <f t="shared" si="12"/>
        <v>21750</v>
      </c>
      <c r="L169" s="267" t="s">
        <v>116</v>
      </c>
    </row>
    <row r="170" spans="1:12">
      <c r="A170" s="268"/>
      <c r="B170" s="268"/>
      <c r="C170" s="272"/>
      <c r="D170" s="35" t="s">
        <v>925</v>
      </c>
      <c r="E170" s="268"/>
      <c r="F170" s="35" t="s">
        <v>42</v>
      </c>
      <c r="G170" s="268"/>
      <c r="H170" s="268"/>
      <c r="I170" s="268"/>
      <c r="J170" s="268"/>
      <c r="K170" s="268"/>
      <c r="L170" s="268"/>
    </row>
    <row r="171" spans="1:12">
      <c r="A171" s="269"/>
      <c r="B171" s="269"/>
      <c r="C171" s="273"/>
      <c r="D171" s="35" t="s">
        <v>926</v>
      </c>
      <c r="E171" s="269"/>
      <c r="F171" s="35" t="s">
        <v>44</v>
      </c>
      <c r="G171" s="269"/>
      <c r="H171" s="269"/>
      <c r="I171" s="269"/>
      <c r="J171" s="269"/>
      <c r="K171" s="269"/>
      <c r="L171" s="269"/>
    </row>
    <row r="172" spans="1:12">
      <c r="A172" s="267">
        <v>68</v>
      </c>
      <c r="B172" s="267" t="s">
        <v>14</v>
      </c>
      <c r="C172" s="271" t="s">
        <v>927</v>
      </c>
      <c r="D172" s="35" t="s">
        <v>928</v>
      </c>
      <c r="E172" s="267">
        <v>3</v>
      </c>
      <c r="F172" s="35" t="s">
        <v>98</v>
      </c>
      <c r="G172" s="267">
        <v>165</v>
      </c>
      <c r="H172" s="267"/>
      <c r="I172" s="267">
        <v>8250</v>
      </c>
      <c r="J172" s="267">
        <v>18000</v>
      </c>
      <c r="K172" s="267">
        <f t="shared" ref="K172:K176" si="13">I172+J172</f>
        <v>26250</v>
      </c>
      <c r="L172" s="267" t="s">
        <v>116</v>
      </c>
    </row>
    <row r="173" spans="1:12">
      <c r="A173" s="268"/>
      <c r="B173" s="268"/>
      <c r="C173" s="272"/>
      <c r="D173" s="35" t="s">
        <v>929</v>
      </c>
      <c r="E173" s="268"/>
      <c r="F173" s="35" t="s">
        <v>42</v>
      </c>
      <c r="G173" s="268"/>
      <c r="H173" s="268"/>
      <c r="I173" s="268"/>
      <c r="J173" s="268"/>
      <c r="K173" s="268"/>
      <c r="L173" s="268"/>
    </row>
    <row r="174" spans="1:12">
      <c r="A174" s="269"/>
      <c r="B174" s="269"/>
      <c r="C174" s="273"/>
      <c r="D174" s="35" t="s">
        <v>930</v>
      </c>
      <c r="E174" s="269"/>
      <c r="F174" s="35" t="s">
        <v>55</v>
      </c>
      <c r="G174" s="269"/>
      <c r="H174" s="269"/>
      <c r="I174" s="269"/>
      <c r="J174" s="269"/>
      <c r="K174" s="269"/>
      <c r="L174" s="269"/>
    </row>
    <row r="175" spans="1:12">
      <c r="A175" s="35">
        <v>69</v>
      </c>
      <c r="B175" s="35" t="s">
        <v>14</v>
      </c>
      <c r="C175" s="37" t="s">
        <v>927</v>
      </c>
      <c r="D175" s="35" t="s">
        <v>931</v>
      </c>
      <c r="E175" s="35">
        <v>1</v>
      </c>
      <c r="F175" s="35" t="s">
        <v>98</v>
      </c>
      <c r="G175" s="35">
        <v>126</v>
      </c>
      <c r="H175" s="35"/>
      <c r="I175" s="35">
        <v>6300</v>
      </c>
      <c r="J175" s="35">
        <v>6000</v>
      </c>
      <c r="K175" s="35">
        <f t="shared" si="13"/>
        <v>12300</v>
      </c>
      <c r="L175" s="35" t="s">
        <v>116</v>
      </c>
    </row>
    <row r="176" spans="1:12">
      <c r="A176" s="267">
        <v>70</v>
      </c>
      <c r="B176" s="267" t="s">
        <v>14</v>
      </c>
      <c r="C176" s="271" t="s">
        <v>906</v>
      </c>
      <c r="D176" s="35" t="s">
        <v>932</v>
      </c>
      <c r="E176" s="267">
        <v>4</v>
      </c>
      <c r="F176" s="35" t="s">
        <v>98</v>
      </c>
      <c r="G176" s="267">
        <v>57</v>
      </c>
      <c r="H176" s="267"/>
      <c r="I176" s="267">
        <v>2850</v>
      </c>
      <c r="J176" s="267">
        <v>24000</v>
      </c>
      <c r="K176" s="267">
        <f t="shared" si="13"/>
        <v>26850</v>
      </c>
      <c r="L176" s="267" t="s">
        <v>116</v>
      </c>
    </row>
    <row r="177" spans="1:12">
      <c r="A177" s="268"/>
      <c r="B177" s="268"/>
      <c r="C177" s="272"/>
      <c r="D177" s="35" t="s">
        <v>933</v>
      </c>
      <c r="E177" s="268"/>
      <c r="F177" s="35" t="s">
        <v>42</v>
      </c>
      <c r="G177" s="268"/>
      <c r="H177" s="268"/>
      <c r="I177" s="268"/>
      <c r="J177" s="268"/>
      <c r="K177" s="268"/>
      <c r="L177" s="268"/>
    </row>
    <row r="178" spans="1:12">
      <c r="A178" s="268"/>
      <c r="B178" s="268"/>
      <c r="C178" s="272"/>
      <c r="D178" s="35" t="s">
        <v>934</v>
      </c>
      <c r="E178" s="268"/>
      <c r="F178" s="35" t="s">
        <v>55</v>
      </c>
      <c r="G178" s="268"/>
      <c r="H178" s="268"/>
      <c r="I178" s="268"/>
      <c r="J178" s="268"/>
      <c r="K178" s="268"/>
      <c r="L178" s="268"/>
    </row>
    <row r="179" spans="1:12">
      <c r="A179" s="269"/>
      <c r="B179" s="269"/>
      <c r="C179" s="273"/>
      <c r="D179" s="35" t="s">
        <v>935</v>
      </c>
      <c r="E179" s="269"/>
      <c r="F179" s="35" t="s">
        <v>55</v>
      </c>
      <c r="G179" s="269"/>
      <c r="H179" s="269"/>
      <c r="I179" s="269"/>
      <c r="J179" s="269"/>
      <c r="K179" s="269"/>
      <c r="L179" s="269"/>
    </row>
    <row r="180" spans="1:12">
      <c r="A180" s="267">
        <v>71</v>
      </c>
      <c r="B180" s="267" t="s">
        <v>14</v>
      </c>
      <c r="C180" s="271" t="s">
        <v>906</v>
      </c>
      <c r="D180" s="35" t="s">
        <v>936</v>
      </c>
      <c r="E180" s="267">
        <v>2</v>
      </c>
      <c r="F180" s="35" t="s">
        <v>98</v>
      </c>
      <c r="G180" s="267">
        <v>57.6</v>
      </c>
      <c r="H180" s="267"/>
      <c r="I180" s="267">
        <v>2880</v>
      </c>
      <c r="J180" s="267">
        <v>12000</v>
      </c>
      <c r="K180" s="267">
        <f t="shared" ref="K180:K185" si="14">I180+J180</f>
        <v>14880</v>
      </c>
      <c r="L180" s="267" t="s">
        <v>116</v>
      </c>
    </row>
    <row r="181" spans="1:12">
      <c r="A181" s="269"/>
      <c r="B181" s="269"/>
      <c r="C181" s="273"/>
      <c r="D181" s="35" t="s">
        <v>937</v>
      </c>
      <c r="E181" s="269"/>
      <c r="F181" s="35" t="s">
        <v>55</v>
      </c>
      <c r="G181" s="269"/>
      <c r="H181" s="269"/>
      <c r="I181" s="269"/>
      <c r="J181" s="269"/>
      <c r="K181" s="269"/>
      <c r="L181" s="269"/>
    </row>
    <row r="182" spans="1:12">
      <c r="A182" s="267">
        <v>72</v>
      </c>
      <c r="B182" s="267" t="s">
        <v>14</v>
      </c>
      <c r="C182" s="271" t="s">
        <v>938</v>
      </c>
      <c r="D182" s="35" t="s">
        <v>939</v>
      </c>
      <c r="E182" s="267">
        <v>2</v>
      </c>
      <c r="F182" s="35" t="s">
        <v>98</v>
      </c>
      <c r="G182" s="267">
        <v>55.25</v>
      </c>
      <c r="H182" s="267"/>
      <c r="I182" s="267">
        <v>2762.5</v>
      </c>
      <c r="J182" s="267">
        <v>12000</v>
      </c>
      <c r="K182" s="267">
        <f t="shared" si="14"/>
        <v>14762.5</v>
      </c>
      <c r="L182" s="267" t="s">
        <v>116</v>
      </c>
    </row>
    <row r="183" spans="1:12">
      <c r="A183" s="269"/>
      <c r="B183" s="269"/>
      <c r="C183" s="273"/>
      <c r="D183" s="35" t="s">
        <v>940</v>
      </c>
      <c r="E183" s="269"/>
      <c r="F183" s="35" t="s">
        <v>90</v>
      </c>
      <c r="G183" s="269"/>
      <c r="H183" s="269"/>
      <c r="I183" s="269"/>
      <c r="J183" s="269"/>
      <c r="K183" s="269"/>
      <c r="L183" s="269"/>
    </row>
    <row r="184" spans="1:12">
      <c r="A184" s="35">
        <v>73</v>
      </c>
      <c r="B184" s="35" t="s">
        <v>14</v>
      </c>
      <c r="C184" s="37" t="s">
        <v>941</v>
      </c>
      <c r="D184" s="35" t="s">
        <v>942</v>
      </c>
      <c r="E184" s="35">
        <v>1</v>
      </c>
      <c r="F184" s="35" t="s">
        <v>98</v>
      </c>
      <c r="G184" s="35">
        <v>158.1</v>
      </c>
      <c r="H184" s="35"/>
      <c r="I184" s="35">
        <v>7905</v>
      </c>
      <c r="J184" s="35">
        <v>6000</v>
      </c>
      <c r="K184" s="35">
        <f t="shared" si="14"/>
        <v>13905</v>
      </c>
      <c r="L184" s="35" t="s">
        <v>116</v>
      </c>
    </row>
    <row r="185" spans="1:12">
      <c r="A185" s="267">
        <v>74</v>
      </c>
      <c r="B185" s="267" t="s">
        <v>14</v>
      </c>
      <c r="C185" s="271" t="s">
        <v>943</v>
      </c>
      <c r="D185" s="35" t="s">
        <v>944</v>
      </c>
      <c r="E185" s="267">
        <v>3</v>
      </c>
      <c r="F185" s="35" t="s">
        <v>98</v>
      </c>
      <c r="G185" s="267">
        <v>178.5</v>
      </c>
      <c r="H185" s="267"/>
      <c r="I185" s="267">
        <v>8925</v>
      </c>
      <c r="J185" s="267">
        <v>18000</v>
      </c>
      <c r="K185" s="267">
        <f t="shared" si="14"/>
        <v>26925</v>
      </c>
      <c r="L185" s="267" t="s">
        <v>116</v>
      </c>
    </row>
    <row r="186" spans="1:12">
      <c r="A186" s="268"/>
      <c r="B186" s="268"/>
      <c r="C186" s="272"/>
      <c r="D186" s="35" t="s">
        <v>945</v>
      </c>
      <c r="E186" s="268"/>
      <c r="F186" s="35" t="s">
        <v>44</v>
      </c>
      <c r="G186" s="268"/>
      <c r="H186" s="268"/>
      <c r="I186" s="268"/>
      <c r="J186" s="268"/>
      <c r="K186" s="268"/>
      <c r="L186" s="268"/>
    </row>
    <row r="187" spans="1:12">
      <c r="A187" s="269"/>
      <c r="B187" s="269"/>
      <c r="C187" s="273"/>
      <c r="D187" s="35" t="s">
        <v>946</v>
      </c>
      <c r="E187" s="269"/>
      <c r="F187" s="35" t="s">
        <v>55</v>
      </c>
      <c r="G187" s="268"/>
      <c r="H187" s="269"/>
      <c r="I187" s="269"/>
      <c r="J187" s="269"/>
      <c r="K187" s="269"/>
      <c r="L187" s="269"/>
    </row>
    <row r="188" spans="1:12">
      <c r="A188" s="267">
        <v>75</v>
      </c>
      <c r="B188" s="267" t="s">
        <v>14</v>
      </c>
      <c r="C188" s="271" t="s">
        <v>947</v>
      </c>
      <c r="D188" s="35" t="s">
        <v>948</v>
      </c>
      <c r="E188" s="267">
        <v>4</v>
      </c>
      <c r="F188" s="35" t="s">
        <v>98</v>
      </c>
      <c r="G188" s="270"/>
      <c r="H188" s="267">
        <v>155.19999999999999</v>
      </c>
      <c r="I188" s="267">
        <v>12416</v>
      </c>
      <c r="J188" s="267">
        <v>24000</v>
      </c>
      <c r="K188" s="267">
        <f>I188+J188</f>
        <v>36416</v>
      </c>
      <c r="L188" s="267" t="s">
        <v>116</v>
      </c>
    </row>
    <row r="189" spans="1:12">
      <c r="A189" s="268"/>
      <c r="B189" s="268"/>
      <c r="C189" s="272"/>
      <c r="D189" s="35" t="s">
        <v>949</v>
      </c>
      <c r="E189" s="268"/>
      <c r="F189" s="35" t="s">
        <v>42</v>
      </c>
      <c r="G189" s="270"/>
      <c r="H189" s="268"/>
      <c r="I189" s="268"/>
      <c r="J189" s="268"/>
      <c r="K189" s="268"/>
      <c r="L189" s="268"/>
    </row>
    <row r="190" spans="1:12">
      <c r="A190" s="268"/>
      <c r="B190" s="268"/>
      <c r="C190" s="272"/>
      <c r="D190" s="35" t="s">
        <v>950</v>
      </c>
      <c r="E190" s="268"/>
      <c r="F190" s="35" t="s">
        <v>44</v>
      </c>
      <c r="G190" s="270"/>
      <c r="H190" s="268"/>
      <c r="I190" s="268"/>
      <c r="J190" s="268"/>
      <c r="K190" s="268"/>
      <c r="L190" s="268"/>
    </row>
    <row r="191" spans="1:12">
      <c r="A191" s="269"/>
      <c r="B191" s="269"/>
      <c r="C191" s="273"/>
      <c r="D191" s="35" t="s">
        <v>951</v>
      </c>
      <c r="E191" s="269"/>
      <c r="F191" s="35" t="s">
        <v>55</v>
      </c>
      <c r="G191" s="270"/>
      <c r="H191" s="269"/>
      <c r="I191" s="269"/>
      <c r="J191" s="269"/>
      <c r="K191" s="269"/>
      <c r="L191" s="269"/>
    </row>
    <row r="192" spans="1:12">
      <c r="A192" s="267">
        <v>76</v>
      </c>
      <c r="B192" s="267" t="s">
        <v>14</v>
      </c>
      <c r="C192" s="271" t="s">
        <v>952</v>
      </c>
      <c r="D192" s="35" t="s">
        <v>953</v>
      </c>
      <c r="E192" s="267">
        <v>2</v>
      </c>
      <c r="F192" s="35" t="s">
        <v>98</v>
      </c>
      <c r="G192" s="267">
        <v>63.47</v>
      </c>
      <c r="H192" s="267"/>
      <c r="I192" s="267">
        <v>3173.5</v>
      </c>
      <c r="J192" s="267">
        <v>12000</v>
      </c>
      <c r="K192" s="267">
        <f t="shared" ref="K192:K195" si="15">I192+J192</f>
        <v>15173.5</v>
      </c>
      <c r="L192" s="267" t="s">
        <v>116</v>
      </c>
    </row>
    <row r="193" spans="1:12">
      <c r="A193" s="269"/>
      <c r="B193" s="269"/>
      <c r="C193" s="273"/>
      <c r="D193" s="35" t="s">
        <v>954</v>
      </c>
      <c r="E193" s="269"/>
      <c r="F193" s="35" t="s">
        <v>42</v>
      </c>
      <c r="G193" s="269"/>
      <c r="H193" s="269"/>
      <c r="I193" s="269"/>
      <c r="J193" s="269"/>
      <c r="K193" s="269"/>
      <c r="L193" s="269"/>
    </row>
    <row r="194" spans="1:12">
      <c r="A194" s="35">
        <v>77</v>
      </c>
      <c r="B194" s="35" t="s">
        <v>14</v>
      </c>
      <c r="C194" s="37" t="s">
        <v>952</v>
      </c>
      <c r="D194" s="35" t="s">
        <v>955</v>
      </c>
      <c r="E194" s="35">
        <v>1</v>
      </c>
      <c r="F194" s="35" t="s">
        <v>98</v>
      </c>
      <c r="G194" s="35">
        <v>71.760000000000005</v>
      </c>
      <c r="H194" s="35"/>
      <c r="I194" s="35">
        <v>3588</v>
      </c>
      <c r="J194" s="35">
        <v>6000</v>
      </c>
      <c r="K194" s="35">
        <f t="shared" si="15"/>
        <v>9588</v>
      </c>
      <c r="L194" s="35" t="s">
        <v>116</v>
      </c>
    </row>
    <row r="195" spans="1:12">
      <c r="A195" s="267">
        <v>78</v>
      </c>
      <c r="B195" s="267" t="s">
        <v>14</v>
      </c>
      <c r="C195" s="271" t="s">
        <v>956</v>
      </c>
      <c r="D195" s="35" t="s">
        <v>957</v>
      </c>
      <c r="E195" s="267">
        <v>5</v>
      </c>
      <c r="F195" s="35" t="s">
        <v>98</v>
      </c>
      <c r="G195" s="267">
        <v>242</v>
      </c>
      <c r="H195" s="267"/>
      <c r="I195" s="267">
        <v>12100</v>
      </c>
      <c r="J195" s="267">
        <v>30000</v>
      </c>
      <c r="K195" s="267">
        <f t="shared" si="15"/>
        <v>42100</v>
      </c>
      <c r="L195" s="267" t="s">
        <v>116</v>
      </c>
    </row>
    <row r="196" spans="1:12">
      <c r="A196" s="268"/>
      <c r="B196" s="268"/>
      <c r="C196" s="272"/>
      <c r="D196" s="35" t="s">
        <v>958</v>
      </c>
      <c r="E196" s="268"/>
      <c r="F196" s="35" t="s">
        <v>42</v>
      </c>
      <c r="G196" s="268"/>
      <c r="H196" s="268"/>
      <c r="I196" s="268"/>
      <c r="J196" s="268"/>
      <c r="K196" s="268"/>
      <c r="L196" s="268"/>
    </row>
    <row r="197" spans="1:12">
      <c r="A197" s="268"/>
      <c r="B197" s="268"/>
      <c r="C197" s="272"/>
      <c r="D197" s="35" t="s">
        <v>959</v>
      </c>
      <c r="E197" s="268"/>
      <c r="F197" s="35" t="s">
        <v>55</v>
      </c>
      <c r="G197" s="268"/>
      <c r="H197" s="268"/>
      <c r="I197" s="268"/>
      <c r="J197" s="268"/>
      <c r="K197" s="268"/>
      <c r="L197" s="268"/>
    </row>
    <row r="198" spans="1:12">
      <c r="A198" s="268"/>
      <c r="B198" s="268"/>
      <c r="C198" s="272"/>
      <c r="D198" s="35" t="s">
        <v>960</v>
      </c>
      <c r="E198" s="268"/>
      <c r="F198" s="35" t="s">
        <v>55</v>
      </c>
      <c r="G198" s="268"/>
      <c r="H198" s="268"/>
      <c r="I198" s="268"/>
      <c r="J198" s="268"/>
      <c r="K198" s="268"/>
      <c r="L198" s="268"/>
    </row>
    <row r="199" spans="1:12">
      <c r="A199" s="269"/>
      <c r="B199" s="269"/>
      <c r="C199" s="273"/>
      <c r="D199" s="35" t="s">
        <v>961</v>
      </c>
      <c r="E199" s="269"/>
      <c r="F199" s="35" t="s">
        <v>90</v>
      </c>
      <c r="G199" s="269"/>
      <c r="H199" s="269"/>
      <c r="I199" s="269"/>
      <c r="J199" s="269"/>
      <c r="K199" s="269"/>
      <c r="L199" s="269"/>
    </row>
    <row r="200" spans="1:12">
      <c r="A200" s="267">
        <v>79</v>
      </c>
      <c r="B200" s="267" t="s">
        <v>14</v>
      </c>
      <c r="C200" s="271" t="s">
        <v>956</v>
      </c>
      <c r="D200" s="35" t="s">
        <v>962</v>
      </c>
      <c r="E200" s="267">
        <v>2</v>
      </c>
      <c r="F200" s="35" t="s">
        <v>98</v>
      </c>
      <c r="G200" s="267">
        <v>175.15</v>
      </c>
      <c r="H200" s="267"/>
      <c r="I200" s="267">
        <v>8757.5</v>
      </c>
      <c r="J200" s="267">
        <v>12000</v>
      </c>
      <c r="K200" s="267">
        <f>I200+J200</f>
        <v>20757.5</v>
      </c>
      <c r="L200" s="267" t="s">
        <v>116</v>
      </c>
    </row>
    <row r="201" spans="1:12">
      <c r="A201" s="269"/>
      <c r="B201" s="269"/>
      <c r="C201" s="273"/>
      <c r="D201" s="35" t="s">
        <v>963</v>
      </c>
      <c r="E201" s="269"/>
      <c r="F201" s="35" t="s">
        <v>55</v>
      </c>
      <c r="G201" s="269"/>
      <c r="H201" s="269"/>
      <c r="I201" s="269"/>
      <c r="J201" s="269"/>
      <c r="K201" s="269"/>
      <c r="L201" s="269"/>
    </row>
    <row r="202" spans="1:12">
      <c r="A202" s="35">
        <v>80</v>
      </c>
      <c r="B202" s="35" t="s">
        <v>14</v>
      </c>
      <c r="C202" s="37" t="s">
        <v>964</v>
      </c>
      <c r="D202" s="35" t="s">
        <v>965</v>
      </c>
      <c r="E202" s="35">
        <v>1</v>
      </c>
      <c r="F202" s="35" t="s">
        <v>98</v>
      </c>
      <c r="G202" s="35">
        <v>79.05</v>
      </c>
      <c r="H202" s="35"/>
      <c r="I202" s="35">
        <v>3952.5</v>
      </c>
      <c r="J202" s="35">
        <v>6000</v>
      </c>
      <c r="K202" s="35">
        <v>9952.5</v>
      </c>
      <c r="L202" s="35" t="s">
        <v>116</v>
      </c>
    </row>
    <row r="203" spans="1:12">
      <c r="A203" s="35">
        <v>81</v>
      </c>
      <c r="B203" s="35" t="s">
        <v>14</v>
      </c>
      <c r="C203" s="37" t="s">
        <v>966</v>
      </c>
      <c r="D203" s="35" t="s">
        <v>967</v>
      </c>
      <c r="E203" s="35">
        <v>1</v>
      </c>
      <c r="F203" s="35" t="s">
        <v>98</v>
      </c>
      <c r="G203" s="35">
        <v>66.430000000000007</v>
      </c>
      <c r="H203" s="35"/>
      <c r="I203" s="35">
        <v>3321.5</v>
      </c>
      <c r="J203" s="35">
        <v>6000</v>
      </c>
      <c r="K203" s="35">
        <v>9321.5</v>
      </c>
      <c r="L203" s="35" t="s">
        <v>116</v>
      </c>
    </row>
    <row r="204" spans="1:12">
      <c r="A204" s="267">
        <v>82</v>
      </c>
      <c r="B204" s="267" t="s">
        <v>14</v>
      </c>
      <c r="C204" s="271" t="s">
        <v>968</v>
      </c>
      <c r="D204" s="35" t="s">
        <v>969</v>
      </c>
      <c r="E204" s="267">
        <v>2</v>
      </c>
      <c r="F204" s="35" t="s">
        <v>98</v>
      </c>
      <c r="G204" s="267">
        <v>265.55</v>
      </c>
      <c r="H204" s="267"/>
      <c r="I204" s="267">
        <v>13277.5</v>
      </c>
      <c r="J204" s="267">
        <v>12000</v>
      </c>
      <c r="K204" s="267">
        <v>25277.5</v>
      </c>
      <c r="L204" s="267" t="s">
        <v>116</v>
      </c>
    </row>
    <row r="205" spans="1:12">
      <c r="A205" s="269"/>
      <c r="B205" s="269"/>
      <c r="C205" s="273"/>
      <c r="D205" s="35" t="s">
        <v>970</v>
      </c>
      <c r="E205" s="269"/>
      <c r="F205" s="35" t="s">
        <v>42</v>
      </c>
      <c r="G205" s="269"/>
      <c r="H205" s="269"/>
      <c r="I205" s="269"/>
      <c r="J205" s="269"/>
      <c r="K205" s="269"/>
      <c r="L205" s="269"/>
    </row>
    <row r="206" spans="1:12">
      <c r="A206" s="75" t="s">
        <v>20</v>
      </c>
      <c r="B206" s="76"/>
      <c r="C206" s="77"/>
      <c r="D206" s="77"/>
      <c r="E206" s="75">
        <f t="shared" ref="E206:K206" si="16">SUM(E5:E205)</f>
        <v>205</v>
      </c>
      <c r="F206" s="75"/>
      <c r="G206" s="75">
        <f t="shared" si="16"/>
        <v>8821.2000000000007</v>
      </c>
      <c r="H206" s="75">
        <f t="shared" si="16"/>
        <v>155.19999999999999</v>
      </c>
      <c r="I206" s="75">
        <f t="shared" si="16"/>
        <v>453476</v>
      </c>
      <c r="J206" s="75">
        <f t="shared" si="16"/>
        <v>1230000</v>
      </c>
      <c r="K206" s="75">
        <f t="shared" si="16"/>
        <v>1683476</v>
      </c>
      <c r="L206" s="78"/>
    </row>
  </sheetData>
  <mergeCells count="523">
    <mergeCell ref="L204:L205"/>
    <mergeCell ref="L172:L174"/>
    <mergeCell ref="L176:L179"/>
    <mergeCell ref="L180:L181"/>
    <mergeCell ref="L182:L183"/>
    <mergeCell ref="L185:L187"/>
    <mergeCell ref="L188:L191"/>
    <mergeCell ref="L192:L193"/>
    <mergeCell ref="L195:L199"/>
    <mergeCell ref="L200:L201"/>
    <mergeCell ref="L133:L135"/>
    <mergeCell ref="L137:L139"/>
    <mergeCell ref="L142:L145"/>
    <mergeCell ref="L146:L150"/>
    <mergeCell ref="L151:L152"/>
    <mergeCell ref="L156:L157"/>
    <mergeCell ref="L161:L165"/>
    <mergeCell ref="L166:L167"/>
    <mergeCell ref="L169:L171"/>
    <mergeCell ref="L105:L107"/>
    <mergeCell ref="L108:L112"/>
    <mergeCell ref="L113:L114"/>
    <mergeCell ref="L115:L118"/>
    <mergeCell ref="L120:L121"/>
    <mergeCell ref="L122:L123"/>
    <mergeCell ref="L124:L127"/>
    <mergeCell ref="L128:L129"/>
    <mergeCell ref="L130:L132"/>
    <mergeCell ref="L67:L71"/>
    <mergeCell ref="L72:L77"/>
    <mergeCell ref="L78:L82"/>
    <mergeCell ref="L84:L85"/>
    <mergeCell ref="L87:L88"/>
    <mergeCell ref="L89:L90"/>
    <mergeCell ref="L91:L95"/>
    <mergeCell ref="L96:L99"/>
    <mergeCell ref="L100:L104"/>
    <mergeCell ref="L30:L32"/>
    <mergeCell ref="L37:L42"/>
    <mergeCell ref="L44:L47"/>
    <mergeCell ref="L49:L50"/>
    <mergeCell ref="L53:L56"/>
    <mergeCell ref="L57:L58"/>
    <mergeCell ref="L59:L60"/>
    <mergeCell ref="L61:L62"/>
    <mergeCell ref="L63:L66"/>
    <mergeCell ref="K176:K179"/>
    <mergeCell ref="K180:K181"/>
    <mergeCell ref="K182:K183"/>
    <mergeCell ref="K185:K187"/>
    <mergeCell ref="K188:K191"/>
    <mergeCell ref="K192:K193"/>
    <mergeCell ref="K195:K199"/>
    <mergeCell ref="K200:K201"/>
    <mergeCell ref="K204:K205"/>
    <mergeCell ref="K137:K139"/>
    <mergeCell ref="K142:K145"/>
    <mergeCell ref="K146:K150"/>
    <mergeCell ref="K151:K152"/>
    <mergeCell ref="K156:K157"/>
    <mergeCell ref="K161:K165"/>
    <mergeCell ref="K166:K167"/>
    <mergeCell ref="K169:K171"/>
    <mergeCell ref="K172:K174"/>
    <mergeCell ref="K108:K112"/>
    <mergeCell ref="K113:K114"/>
    <mergeCell ref="K115:K118"/>
    <mergeCell ref="K120:K121"/>
    <mergeCell ref="K122:K123"/>
    <mergeCell ref="K124:K127"/>
    <mergeCell ref="K128:K129"/>
    <mergeCell ref="K130:K132"/>
    <mergeCell ref="K133:K135"/>
    <mergeCell ref="K72:K77"/>
    <mergeCell ref="K78:K82"/>
    <mergeCell ref="K84:K85"/>
    <mergeCell ref="K87:K88"/>
    <mergeCell ref="K89:K90"/>
    <mergeCell ref="K91:K95"/>
    <mergeCell ref="K96:K99"/>
    <mergeCell ref="K100:K104"/>
    <mergeCell ref="K105:K107"/>
    <mergeCell ref="J180:J181"/>
    <mergeCell ref="J182:J183"/>
    <mergeCell ref="J185:J187"/>
    <mergeCell ref="J188:J191"/>
    <mergeCell ref="J192:J193"/>
    <mergeCell ref="J195:J199"/>
    <mergeCell ref="J200:J201"/>
    <mergeCell ref="J204:J205"/>
    <mergeCell ref="K3:K4"/>
    <mergeCell ref="K5:K8"/>
    <mergeCell ref="K9:K13"/>
    <mergeCell ref="K15:K18"/>
    <mergeCell ref="K19:K20"/>
    <mergeCell ref="K22:K26"/>
    <mergeCell ref="K30:K32"/>
    <mergeCell ref="K37:K42"/>
    <mergeCell ref="K44:K47"/>
    <mergeCell ref="K49:K50"/>
    <mergeCell ref="K53:K56"/>
    <mergeCell ref="K57:K58"/>
    <mergeCell ref="K59:K60"/>
    <mergeCell ref="K61:K62"/>
    <mergeCell ref="K63:K66"/>
    <mergeCell ref="K67:K71"/>
    <mergeCell ref="J142:J145"/>
    <mergeCell ref="J146:J150"/>
    <mergeCell ref="J151:J152"/>
    <mergeCell ref="J156:J157"/>
    <mergeCell ref="J161:J165"/>
    <mergeCell ref="J166:J167"/>
    <mergeCell ref="J169:J171"/>
    <mergeCell ref="J172:J174"/>
    <mergeCell ref="J176:J179"/>
    <mergeCell ref="J113:J114"/>
    <mergeCell ref="J115:J118"/>
    <mergeCell ref="J120:J121"/>
    <mergeCell ref="J122:J123"/>
    <mergeCell ref="J124:J127"/>
    <mergeCell ref="J128:J129"/>
    <mergeCell ref="J130:J132"/>
    <mergeCell ref="J133:J135"/>
    <mergeCell ref="J137:J139"/>
    <mergeCell ref="J78:J82"/>
    <mergeCell ref="J84:J85"/>
    <mergeCell ref="J87:J88"/>
    <mergeCell ref="J89:J90"/>
    <mergeCell ref="J91:J95"/>
    <mergeCell ref="J96:J99"/>
    <mergeCell ref="J100:J104"/>
    <mergeCell ref="J105:J107"/>
    <mergeCell ref="J108:J112"/>
    <mergeCell ref="I182:I183"/>
    <mergeCell ref="I185:I187"/>
    <mergeCell ref="I188:I191"/>
    <mergeCell ref="I192:I193"/>
    <mergeCell ref="I195:I199"/>
    <mergeCell ref="I200:I201"/>
    <mergeCell ref="I204:I205"/>
    <mergeCell ref="J3:J4"/>
    <mergeCell ref="J5:J8"/>
    <mergeCell ref="J9:J13"/>
    <mergeCell ref="J15:J18"/>
    <mergeCell ref="J19:J20"/>
    <mergeCell ref="J22:J26"/>
    <mergeCell ref="J30:J32"/>
    <mergeCell ref="J37:J42"/>
    <mergeCell ref="J44:J47"/>
    <mergeCell ref="J49:J50"/>
    <mergeCell ref="J53:J56"/>
    <mergeCell ref="J57:J58"/>
    <mergeCell ref="J59:J60"/>
    <mergeCell ref="J61:J62"/>
    <mergeCell ref="J63:J66"/>
    <mergeCell ref="J67:J71"/>
    <mergeCell ref="J72:J77"/>
    <mergeCell ref="I146:I150"/>
    <mergeCell ref="I151:I152"/>
    <mergeCell ref="I156:I157"/>
    <mergeCell ref="I161:I165"/>
    <mergeCell ref="I166:I167"/>
    <mergeCell ref="I169:I171"/>
    <mergeCell ref="I172:I174"/>
    <mergeCell ref="I176:I179"/>
    <mergeCell ref="I180:I181"/>
    <mergeCell ref="I115:I118"/>
    <mergeCell ref="I120:I121"/>
    <mergeCell ref="I122:I123"/>
    <mergeCell ref="I124:I127"/>
    <mergeCell ref="I128:I129"/>
    <mergeCell ref="I130:I132"/>
    <mergeCell ref="I133:I135"/>
    <mergeCell ref="I137:I139"/>
    <mergeCell ref="I142:I145"/>
    <mergeCell ref="I84:I85"/>
    <mergeCell ref="I87:I88"/>
    <mergeCell ref="I89:I90"/>
    <mergeCell ref="I91:I95"/>
    <mergeCell ref="I96:I99"/>
    <mergeCell ref="I100:I104"/>
    <mergeCell ref="I105:I107"/>
    <mergeCell ref="I108:I112"/>
    <mergeCell ref="I113:I114"/>
    <mergeCell ref="H185:H187"/>
    <mergeCell ref="H188:H191"/>
    <mergeCell ref="H192:H193"/>
    <mergeCell ref="H195:H199"/>
    <mergeCell ref="H200:H201"/>
    <mergeCell ref="H204:H205"/>
    <mergeCell ref="I3:I4"/>
    <mergeCell ref="I5:I8"/>
    <mergeCell ref="I9:I13"/>
    <mergeCell ref="I15:I18"/>
    <mergeCell ref="I19:I20"/>
    <mergeCell ref="I22:I26"/>
    <mergeCell ref="I30:I32"/>
    <mergeCell ref="I37:I42"/>
    <mergeCell ref="I44:I47"/>
    <mergeCell ref="I49:I50"/>
    <mergeCell ref="I53:I56"/>
    <mergeCell ref="I57:I58"/>
    <mergeCell ref="I59:I60"/>
    <mergeCell ref="I61:I62"/>
    <mergeCell ref="I63:I66"/>
    <mergeCell ref="I67:I71"/>
    <mergeCell ref="I72:I77"/>
    <mergeCell ref="I78:I82"/>
    <mergeCell ref="H151:H152"/>
    <mergeCell ref="H156:H157"/>
    <mergeCell ref="H161:H165"/>
    <mergeCell ref="H166:H167"/>
    <mergeCell ref="H169:H171"/>
    <mergeCell ref="H172:H174"/>
    <mergeCell ref="H176:H179"/>
    <mergeCell ref="H180:H181"/>
    <mergeCell ref="H182:H183"/>
    <mergeCell ref="H120:H121"/>
    <mergeCell ref="H122:H123"/>
    <mergeCell ref="H124:H127"/>
    <mergeCell ref="H128:H129"/>
    <mergeCell ref="H130:H132"/>
    <mergeCell ref="H133:H135"/>
    <mergeCell ref="H137:H139"/>
    <mergeCell ref="H142:H145"/>
    <mergeCell ref="H146:H150"/>
    <mergeCell ref="H87:H88"/>
    <mergeCell ref="H89:H90"/>
    <mergeCell ref="H91:H95"/>
    <mergeCell ref="H96:H99"/>
    <mergeCell ref="H100:H104"/>
    <mergeCell ref="H105:H107"/>
    <mergeCell ref="H108:H112"/>
    <mergeCell ref="H113:H114"/>
    <mergeCell ref="H115:H118"/>
    <mergeCell ref="G185:G187"/>
    <mergeCell ref="G188:G191"/>
    <mergeCell ref="G192:G193"/>
    <mergeCell ref="G195:G199"/>
    <mergeCell ref="G200:G201"/>
    <mergeCell ref="G204:G205"/>
    <mergeCell ref="H5:H8"/>
    <mergeCell ref="H9:H13"/>
    <mergeCell ref="H15:H18"/>
    <mergeCell ref="H19:H20"/>
    <mergeCell ref="H22:H26"/>
    <mergeCell ref="H30:H32"/>
    <mergeCell ref="H37:H42"/>
    <mergeCell ref="H44:H47"/>
    <mergeCell ref="H49:H50"/>
    <mergeCell ref="H53:H56"/>
    <mergeCell ref="H57:H58"/>
    <mergeCell ref="H59:H60"/>
    <mergeCell ref="H61:H62"/>
    <mergeCell ref="H63:H66"/>
    <mergeCell ref="H67:H71"/>
    <mergeCell ref="H72:H77"/>
    <mergeCell ref="H78:H82"/>
    <mergeCell ref="H84:H85"/>
    <mergeCell ref="G151:G152"/>
    <mergeCell ref="G156:G157"/>
    <mergeCell ref="G161:G165"/>
    <mergeCell ref="G166:G167"/>
    <mergeCell ref="G169:G171"/>
    <mergeCell ref="G172:G174"/>
    <mergeCell ref="G176:G179"/>
    <mergeCell ref="G180:G181"/>
    <mergeCell ref="G182:G183"/>
    <mergeCell ref="G120:G121"/>
    <mergeCell ref="G122:G123"/>
    <mergeCell ref="G124:G127"/>
    <mergeCell ref="G128:G129"/>
    <mergeCell ref="G130:G132"/>
    <mergeCell ref="G133:G135"/>
    <mergeCell ref="G137:G139"/>
    <mergeCell ref="G142:G145"/>
    <mergeCell ref="G146:G150"/>
    <mergeCell ref="G87:G88"/>
    <mergeCell ref="G89:G90"/>
    <mergeCell ref="G91:G95"/>
    <mergeCell ref="G96:G99"/>
    <mergeCell ref="G100:G104"/>
    <mergeCell ref="G105:G107"/>
    <mergeCell ref="G108:G112"/>
    <mergeCell ref="G113:G114"/>
    <mergeCell ref="G115:G118"/>
    <mergeCell ref="E188:E191"/>
    <mergeCell ref="E192:E193"/>
    <mergeCell ref="E195:E199"/>
    <mergeCell ref="E200:E201"/>
    <mergeCell ref="E204:E205"/>
    <mergeCell ref="F3:F4"/>
    <mergeCell ref="G5:G8"/>
    <mergeCell ref="G9:G13"/>
    <mergeCell ref="G15:G18"/>
    <mergeCell ref="G19:G20"/>
    <mergeCell ref="G22:G26"/>
    <mergeCell ref="G30:G32"/>
    <mergeCell ref="G37:G42"/>
    <mergeCell ref="G44:G47"/>
    <mergeCell ref="G49:G50"/>
    <mergeCell ref="G53:G56"/>
    <mergeCell ref="G57:G58"/>
    <mergeCell ref="G59:G60"/>
    <mergeCell ref="G61:G62"/>
    <mergeCell ref="G63:G66"/>
    <mergeCell ref="G67:G71"/>
    <mergeCell ref="G72:G77"/>
    <mergeCell ref="G78:G82"/>
    <mergeCell ref="G84:G85"/>
    <mergeCell ref="E156:E157"/>
    <mergeCell ref="E161:E165"/>
    <mergeCell ref="E166:E167"/>
    <mergeCell ref="E169:E171"/>
    <mergeCell ref="E172:E174"/>
    <mergeCell ref="E176:E179"/>
    <mergeCell ref="E180:E181"/>
    <mergeCell ref="E182:E183"/>
    <mergeCell ref="E185:E187"/>
    <mergeCell ref="E122:E123"/>
    <mergeCell ref="E124:E127"/>
    <mergeCell ref="E128:E129"/>
    <mergeCell ref="E130:E132"/>
    <mergeCell ref="E133:E135"/>
    <mergeCell ref="E137:E139"/>
    <mergeCell ref="E142:E145"/>
    <mergeCell ref="E146:E150"/>
    <mergeCell ref="E151:E152"/>
    <mergeCell ref="E89:E90"/>
    <mergeCell ref="E91:E95"/>
    <mergeCell ref="E96:E99"/>
    <mergeCell ref="E100:E104"/>
    <mergeCell ref="E105:E107"/>
    <mergeCell ref="E108:E112"/>
    <mergeCell ref="E113:E114"/>
    <mergeCell ref="E115:E118"/>
    <mergeCell ref="E120:E121"/>
    <mergeCell ref="C195:C199"/>
    <mergeCell ref="C200:C201"/>
    <mergeCell ref="C204:C205"/>
    <mergeCell ref="D3:D4"/>
    <mergeCell ref="E3:E4"/>
    <mergeCell ref="E5:E8"/>
    <mergeCell ref="E9:E13"/>
    <mergeCell ref="E15:E18"/>
    <mergeCell ref="E19:E20"/>
    <mergeCell ref="E22:E26"/>
    <mergeCell ref="E30:E32"/>
    <mergeCell ref="E37:E42"/>
    <mergeCell ref="E44:E47"/>
    <mergeCell ref="E49:E50"/>
    <mergeCell ref="E53:E56"/>
    <mergeCell ref="E57:E58"/>
    <mergeCell ref="E59:E60"/>
    <mergeCell ref="E61:E62"/>
    <mergeCell ref="E63:E66"/>
    <mergeCell ref="E67:E71"/>
    <mergeCell ref="E72:E77"/>
    <mergeCell ref="E78:E82"/>
    <mergeCell ref="E84:E85"/>
    <mergeCell ref="E87:E88"/>
    <mergeCell ref="C166:C167"/>
    <mergeCell ref="C169:C171"/>
    <mergeCell ref="C172:C174"/>
    <mergeCell ref="C176:C179"/>
    <mergeCell ref="C180:C181"/>
    <mergeCell ref="C182:C183"/>
    <mergeCell ref="C185:C187"/>
    <mergeCell ref="C188:C191"/>
    <mergeCell ref="C192:C193"/>
    <mergeCell ref="C128:C129"/>
    <mergeCell ref="C130:C132"/>
    <mergeCell ref="C133:C135"/>
    <mergeCell ref="C137:C139"/>
    <mergeCell ref="C142:C145"/>
    <mergeCell ref="C146:C150"/>
    <mergeCell ref="C151:C152"/>
    <mergeCell ref="C156:C157"/>
    <mergeCell ref="C161:C165"/>
    <mergeCell ref="C96:C99"/>
    <mergeCell ref="C100:C104"/>
    <mergeCell ref="C105:C107"/>
    <mergeCell ref="C108:C112"/>
    <mergeCell ref="C113:C114"/>
    <mergeCell ref="C115:C118"/>
    <mergeCell ref="C120:C121"/>
    <mergeCell ref="C122:C123"/>
    <mergeCell ref="C124:C127"/>
    <mergeCell ref="B200:B201"/>
    <mergeCell ref="B204:B205"/>
    <mergeCell ref="C3:C4"/>
    <mergeCell ref="C5:C8"/>
    <mergeCell ref="C9:C13"/>
    <mergeCell ref="C15:C18"/>
    <mergeCell ref="C19:C20"/>
    <mergeCell ref="C22:C26"/>
    <mergeCell ref="C30:C32"/>
    <mergeCell ref="C37:C42"/>
    <mergeCell ref="C44:C47"/>
    <mergeCell ref="C49:C50"/>
    <mergeCell ref="C53:C56"/>
    <mergeCell ref="C57:C58"/>
    <mergeCell ref="C59:C60"/>
    <mergeCell ref="C61:C62"/>
    <mergeCell ref="C63:C66"/>
    <mergeCell ref="C67:C71"/>
    <mergeCell ref="C72:C77"/>
    <mergeCell ref="C78:C82"/>
    <mergeCell ref="C84:C85"/>
    <mergeCell ref="C87:C88"/>
    <mergeCell ref="C89:C90"/>
    <mergeCell ref="C91:C95"/>
    <mergeCell ref="B169:B171"/>
    <mergeCell ref="B172:B174"/>
    <mergeCell ref="B176:B179"/>
    <mergeCell ref="B180:B181"/>
    <mergeCell ref="B182:B183"/>
    <mergeCell ref="B185:B187"/>
    <mergeCell ref="B188:B191"/>
    <mergeCell ref="B192:B193"/>
    <mergeCell ref="B195:B199"/>
    <mergeCell ref="B130:B132"/>
    <mergeCell ref="B133:B135"/>
    <mergeCell ref="B137:B139"/>
    <mergeCell ref="B142:B145"/>
    <mergeCell ref="B146:B150"/>
    <mergeCell ref="B151:B152"/>
    <mergeCell ref="B156:B157"/>
    <mergeCell ref="B161:B165"/>
    <mergeCell ref="B166:B167"/>
    <mergeCell ref="B100:B104"/>
    <mergeCell ref="B105:B107"/>
    <mergeCell ref="B108:B112"/>
    <mergeCell ref="B113:B114"/>
    <mergeCell ref="B115:B118"/>
    <mergeCell ref="B120:B121"/>
    <mergeCell ref="B122:B123"/>
    <mergeCell ref="B124:B127"/>
    <mergeCell ref="B128:B129"/>
    <mergeCell ref="A204:A205"/>
    <mergeCell ref="B3:B4"/>
    <mergeCell ref="B5:B8"/>
    <mergeCell ref="B9:B13"/>
    <mergeCell ref="B15:B18"/>
    <mergeCell ref="B19:B20"/>
    <mergeCell ref="B22:B26"/>
    <mergeCell ref="B30:B32"/>
    <mergeCell ref="B37:B42"/>
    <mergeCell ref="B44:B47"/>
    <mergeCell ref="B49:B50"/>
    <mergeCell ref="B53:B56"/>
    <mergeCell ref="B57:B58"/>
    <mergeCell ref="B59:B60"/>
    <mergeCell ref="B61:B62"/>
    <mergeCell ref="B63:B66"/>
    <mergeCell ref="B67:B71"/>
    <mergeCell ref="B72:B77"/>
    <mergeCell ref="B78:B82"/>
    <mergeCell ref="B84:B85"/>
    <mergeCell ref="B87:B88"/>
    <mergeCell ref="B89:B90"/>
    <mergeCell ref="B91:B95"/>
    <mergeCell ref="B96:B99"/>
    <mergeCell ref="A172:A174"/>
    <mergeCell ref="A176:A179"/>
    <mergeCell ref="A180:A181"/>
    <mergeCell ref="A182:A183"/>
    <mergeCell ref="A185:A187"/>
    <mergeCell ref="A188:A191"/>
    <mergeCell ref="A192:A193"/>
    <mergeCell ref="A195:A199"/>
    <mergeCell ref="A200:A201"/>
    <mergeCell ref="A133:A135"/>
    <mergeCell ref="A137:A139"/>
    <mergeCell ref="A142:A145"/>
    <mergeCell ref="A146:A150"/>
    <mergeCell ref="A151:A152"/>
    <mergeCell ref="A156:A157"/>
    <mergeCell ref="A161:A165"/>
    <mergeCell ref="A166:A167"/>
    <mergeCell ref="A169:A171"/>
    <mergeCell ref="A105:A107"/>
    <mergeCell ref="A108:A112"/>
    <mergeCell ref="A113:A114"/>
    <mergeCell ref="A115:A118"/>
    <mergeCell ref="A120:A121"/>
    <mergeCell ref="A122:A123"/>
    <mergeCell ref="A124:A127"/>
    <mergeCell ref="A128:A129"/>
    <mergeCell ref="A130:A132"/>
    <mergeCell ref="A67:A71"/>
    <mergeCell ref="A72:A77"/>
    <mergeCell ref="A78:A82"/>
    <mergeCell ref="A84:A85"/>
    <mergeCell ref="A87:A88"/>
    <mergeCell ref="A89:A90"/>
    <mergeCell ref="A91:A95"/>
    <mergeCell ref="A96:A99"/>
    <mergeCell ref="A100:A104"/>
    <mergeCell ref="A30:A32"/>
    <mergeCell ref="A37:A42"/>
    <mergeCell ref="A44:A47"/>
    <mergeCell ref="A49:A50"/>
    <mergeCell ref="A53:A56"/>
    <mergeCell ref="A57:A58"/>
    <mergeCell ref="A59:A60"/>
    <mergeCell ref="A61:A62"/>
    <mergeCell ref="A63:A66"/>
    <mergeCell ref="A1:L1"/>
    <mergeCell ref="A2:L2"/>
    <mergeCell ref="G3:H3"/>
    <mergeCell ref="A3:A4"/>
    <mergeCell ref="A5:A8"/>
    <mergeCell ref="A9:A13"/>
    <mergeCell ref="A15:A18"/>
    <mergeCell ref="A19:A20"/>
    <mergeCell ref="A22:A26"/>
    <mergeCell ref="L3:L4"/>
    <mergeCell ref="L5:L8"/>
    <mergeCell ref="L9:L13"/>
    <mergeCell ref="L15:L18"/>
    <mergeCell ref="L19:L20"/>
    <mergeCell ref="L22:L26"/>
  </mergeCells>
  <phoneticPr fontId="25"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1:O49"/>
  <sheetViews>
    <sheetView workbookViewId="0">
      <selection activeCell="M3" sqref="M1:M1048576"/>
    </sheetView>
  </sheetViews>
  <sheetFormatPr defaultColWidth="8" defaultRowHeight="13.5"/>
  <cols>
    <col min="1" max="1" width="2.625" style="27" customWidth="1"/>
    <col min="2" max="2" width="5.375" style="27" customWidth="1"/>
    <col min="3" max="3" width="6.25" style="27" customWidth="1"/>
    <col min="4" max="4" width="8" style="27"/>
    <col min="5" max="5" width="4.625" style="27" customWidth="1"/>
    <col min="6" max="6" width="6.75" style="27" customWidth="1"/>
    <col min="7" max="9" width="7.25" style="27" customWidth="1"/>
    <col min="10" max="10" width="6.75" style="27" customWidth="1"/>
    <col min="11" max="11" width="8" style="27"/>
    <col min="12" max="12" width="7.125" style="27" customWidth="1"/>
    <col min="13" max="16384" width="8" style="27"/>
  </cols>
  <sheetData>
    <row r="1" spans="1:15" ht="21">
      <c r="A1" s="170" t="s">
        <v>971</v>
      </c>
      <c r="B1" s="170"/>
      <c r="C1" s="170"/>
      <c r="D1" s="170"/>
      <c r="E1" s="170"/>
      <c r="F1" s="170"/>
      <c r="G1" s="170"/>
      <c r="H1" s="170"/>
      <c r="I1" s="170"/>
      <c r="J1" s="170"/>
      <c r="K1" s="170"/>
      <c r="L1" s="170"/>
      <c r="M1" s="170"/>
      <c r="N1" s="68"/>
      <c r="O1" s="68"/>
    </row>
    <row r="2" spans="1:15" ht="14.25">
      <c r="A2" s="171" t="s">
        <v>972</v>
      </c>
      <c r="B2" s="171"/>
      <c r="C2" s="171"/>
      <c r="D2" s="171"/>
      <c r="E2" s="171"/>
      <c r="F2" s="171"/>
      <c r="G2" s="171"/>
      <c r="H2" s="171"/>
      <c r="I2" s="171"/>
      <c r="J2" s="171"/>
      <c r="K2" s="171"/>
      <c r="L2" s="171"/>
      <c r="M2" s="171"/>
      <c r="N2" s="52"/>
    </row>
    <row r="3" spans="1:15" ht="38.1" customHeight="1">
      <c r="A3" s="175" t="s">
        <v>24</v>
      </c>
      <c r="B3" s="175" t="s">
        <v>2</v>
      </c>
      <c r="C3" s="175" t="s">
        <v>25</v>
      </c>
      <c r="D3" s="175" t="s">
        <v>26</v>
      </c>
      <c r="E3" s="175" t="s">
        <v>28</v>
      </c>
      <c r="F3" s="175" t="s">
        <v>29</v>
      </c>
      <c r="G3" s="175" t="s">
        <v>30</v>
      </c>
      <c r="H3" s="172" t="s">
        <v>31</v>
      </c>
      <c r="I3" s="173"/>
      <c r="J3" s="175" t="s">
        <v>109</v>
      </c>
      <c r="K3" s="175" t="s">
        <v>8</v>
      </c>
      <c r="L3" s="175" t="s">
        <v>973</v>
      </c>
      <c r="M3" s="175" t="s">
        <v>111</v>
      </c>
    </row>
    <row r="4" spans="1:15" ht="38.1" customHeight="1">
      <c r="A4" s="176"/>
      <c r="B4" s="176"/>
      <c r="C4" s="176"/>
      <c r="D4" s="176"/>
      <c r="E4" s="182"/>
      <c r="F4" s="176"/>
      <c r="G4" s="182"/>
      <c r="H4" s="55" t="s">
        <v>37</v>
      </c>
      <c r="I4" s="55" t="s">
        <v>36</v>
      </c>
      <c r="J4" s="182"/>
      <c r="K4" s="182"/>
      <c r="L4" s="182"/>
      <c r="M4" s="182"/>
    </row>
    <row r="5" spans="1:15" ht="24.95" customHeight="1">
      <c r="A5" s="59">
        <v>1</v>
      </c>
      <c r="B5" s="59" t="s">
        <v>15</v>
      </c>
      <c r="C5" s="37" t="s">
        <v>974</v>
      </c>
      <c r="D5" s="60" t="s">
        <v>975</v>
      </c>
      <c r="E5" s="271">
        <v>2</v>
      </c>
      <c r="F5" s="60" t="s">
        <v>98</v>
      </c>
      <c r="G5" s="146">
        <v>2018</v>
      </c>
      <c r="H5" s="282">
        <v>78.599999999999994</v>
      </c>
      <c r="I5" s="282"/>
      <c r="J5" s="285">
        <v>3930</v>
      </c>
      <c r="K5" s="291">
        <v>12000</v>
      </c>
      <c r="L5" s="291">
        <v>15930</v>
      </c>
      <c r="M5" s="146" t="s">
        <v>116</v>
      </c>
    </row>
    <row r="6" spans="1:15" ht="24.95" customHeight="1">
      <c r="A6" s="59"/>
      <c r="B6" s="59" t="s">
        <v>15</v>
      </c>
      <c r="C6" s="37" t="s">
        <v>974</v>
      </c>
      <c r="D6" s="60" t="s">
        <v>976</v>
      </c>
      <c r="E6" s="273"/>
      <c r="F6" s="60" t="s">
        <v>42</v>
      </c>
      <c r="G6" s="148"/>
      <c r="H6" s="283"/>
      <c r="I6" s="283"/>
      <c r="J6" s="286"/>
      <c r="K6" s="292"/>
      <c r="L6" s="292"/>
      <c r="M6" s="148"/>
    </row>
    <row r="7" spans="1:15" ht="24.95" customHeight="1">
      <c r="A7" s="59">
        <v>2</v>
      </c>
      <c r="B7" s="59" t="s">
        <v>15</v>
      </c>
      <c r="C7" s="37" t="s">
        <v>974</v>
      </c>
      <c r="D7" s="60" t="s">
        <v>977</v>
      </c>
      <c r="E7" s="271">
        <v>2</v>
      </c>
      <c r="F7" s="60" t="s">
        <v>98</v>
      </c>
      <c r="G7" s="146">
        <v>2018</v>
      </c>
      <c r="H7" s="282">
        <v>108</v>
      </c>
      <c r="I7" s="282"/>
      <c r="J7" s="285">
        <v>5400</v>
      </c>
      <c r="K7" s="291">
        <v>12000</v>
      </c>
      <c r="L7" s="291">
        <v>17400</v>
      </c>
      <c r="M7" s="146" t="s">
        <v>116</v>
      </c>
    </row>
    <row r="8" spans="1:15" ht="24.95" customHeight="1">
      <c r="A8" s="59"/>
      <c r="B8" s="59" t="s">
        <v>15</v>
      </c>
      <c r="C8" s="37" t="s">
        <v>974</v>
      </c>
      <c r="D8" s="60" t="s">
        <v>978</v>
      </c>
      <c r="E8" s="273"/>
      <c r="F8" s="60" t="s">
        <v>42</v>
      </c>
      <c r="G8" s="148"/>
      <c r="H8" s="283"/>
      <c r="I8" s="283"/>
      <c r="J8" s="286"/>
      <c r="K8" s="292"/>
      <c r="L8" s="292"/>
      <c r="M8" s="148"/>
    </row>
    <row r="9" spans="1:15" ht="24.95" customHeight="1">
      <c r="A9" s="59">
        <v>3</v>
      </c>
      <c r="B9" s="59" t="s">
        <v>15</v>
      </c>
      <c r="C9" s="37" t="s">
        <v>979</v>
      </c>
      <c r="D9" s="60" t="s">
        <v>980</v>
      </c>
      <c r="E9" s="271">
        <v>4</v>
      </c>
      <c r="F9" s="60" t="s">
        <v>98</v>
      </c>
      <c r="G9" s="146">
        <v>2018</v>
      </c>
      <c r="H9" s="282">
        <v>85</v>
      </c>
      <c r="I9" s="282"/>
      <c r="J9" s="285">
        <v>4250</v>
      </c>
      <c r="K9" s="291">
        <v>24000</v>
      </c>
      <c r="L9" s="291">
        <v>28250</v>
      </c>
      <c r="M9" s="146" t="s">
        <v>116</v>
      </c>
    </row>
    <row r="10" spans="1:15" ht="24.95" customHeight="1">
      <c r="A10" s="59"/>
      <c r="B10" s="59" t="s">
        <v>15</v>
      </c>
      <c r="C10" s="37" t="s">
        <v>979</v>
      </c>
      <c r="D10" s="60" t="s">
        <v>981</v>
      </c>
      <c r="E10" s="272"/>
      <c r="F10" s="60" t="s">
        <v>42</v>
      </c>
      <c r="G10" s="147"/>
      <c r="H10" s="284"/>
      <c r="I10" s="284"/>
      <c r="J10" s="287"/>
      <c r="K10" s="293"/>
      <c r="L10" s="293"/>
      <c r="M10" s="147"/>
    </row>
    <row r="11" spans="1:15" ht="24.95" customHeight="1">
      <c r="A11" s="59"/>
      <c r="B11" s="59" t="s">
        <v>15</v>
      </c>
      <c r="C11" s="37" t="s">
        <v>979</v>
      </c>
      <c r="D11" s="60" t="s">
        <v>982</v>
      </c>
      <c r="E11" s="272"/>
      <c r="F11" s="60" t="s">
        <v>44</v>
      </c>
      <c r="G11" s="147"/>
      <c r="H11" s="284"/>
      <c r="I11" s="284"/>
      <c r="J11" s="287"/>
      <c r="K11" s="293"/>
      <c r="L11" s="293"/>
      <c r="M11" s="147"/>
    </row>
    <row r="12" spans="1:15" ht="24.95" customHeight="1">
      <c r="A12" s="59"/>
      <c r="B12" s="59" t="s">
        <v>15</v>
      </c>
      <c r="C12" s="37" t="s">
        <v>979</v>
      </c>
      <c r="D12" s="60" t="s">
        <v>983</v>
      </c>
      <c r="E12" s="273"/>
      <c r="F12" s="60" t="s">
        <v>44</v>
      </c>
      <c r="G12" s="148"/>
      <c r="H12" s="283"/>
      <c r="I12" s="283"/>
      <c r="J12" s="286"/>
      <c r="K12" s="292"/>
      <c r="L12" s="292"/>
      <c r="M12" s="148"/>
    </row>
    <row r="13" spans="1:15" ht="24.95" customHeight="1">
      <c r="A13" s="59">
        <v>4</v>
      </c>
      <c r="B13" s="59" t="s">
        <v>15</v>
      </c>
      <c r="C13" s="37" t="s">
        <v>984</v>
      </c>
      <c r="D13" s="60" t="s">
        <v>985</v>
      </c>
      <c r="E13" s="279">
        <v>7</v>
      </c>
      <c r="F13" s="60" t="s">
        <v>98</v>
      </c>
      <c r="G13" s="146">
        <v>2018</v>
      </c>
      <c r="H13" s="282">
        <v>110</v>
      </c>
      <c r="I13" s="282"/>
      <c r="J13" s="285">
        <v>5500</v>
      </c>
      <c r="K13" s="291">
        <v>42000</v>
      </c>
      <c r="L13" s="291">
        <v>47500</v>
      </c>
      <c r="M13" s="146" t="s">
        <v>116</v>
      </c>
    </row>
    <row r="14" spans="1:15" ht="24.95" customHeight="1">
      <c r="A14" s="59"/>
      <c r="B14" s="59" t="s">
        <v>15</v>
      </c>
      <c r="C14" s="37" t="s">
        <v>984</v>
      </c>
      <c r="D14" s="60" t="s">
        <v>986</v>
      </c>
      <c r="E14" s="280"/>
      <c r="F14" s="60" t="s">
        <v>42</v>
      </c>
      <c r="G14" s="147"/>
      <c r="H14" s="284"/>
      <c r="I14" s="284"/>
      <c r="J14" s="287"/>
      <c r="K14" s="293"/>
      <c r="L14" s="293"/>
      <c r="M14" s="147"/>
    </row>
    <row r="15" spans="1:15" ht="24.95" customHeight="1">
      <c r="A15" s="59"/>
      <c r="B15" s="59" t="s">
        <v>15</v>
      </c>
      <c r="C15" s="37" t="s">
        <v>984</v>
      </c>
      <c r="D15" s="60" t="s">
        <v>987</v>
      </c>
      <c r="E15" s="280"/>
      <c r="F15" s="60" t="s">
        <v>44</v>
      </c>
      <c r="G15" s="147"/>
      <c r="H15" s="284"/>
      <c r="I15" s="284"/>
      <c r="J15" s="287"/>
      <c r="K15" s="293"/>
      <c r="L15" s="293"/>
      <c r="M15" s="147"/>
    </row>
    <row r="16" spans="1:15" ht="24.95" customHeight="1">
      <c r="A16" s="59"/>
      <c r="B16" s="59" t="s">
        <v>15</v>
      </c>
      <c r="C16" s="37" t="s">
        <v>984</v>
      </c>
      <c r="D16" s="60" t="s">
        <v>988</v>
      </c>
      <c r="E16" s="280"/>
      <c r="F16" s="60" t="s">
        <v>82</v>
      </c>
      <c r="G16" s="147"/>
      <c r="H16" s="284"/>
      <c r="I16" s="284"/>
      <c r="J16" s="287"/>
      <c r="K16" s="293"/>
      <c r="L16" s="293"/>
      <c r="M16" s="147"/>
    </row>
    <row r="17" spans="1:13" ht="24.95" customHeight="1">
      <c r="A17" s="59"/>
      <c r="B17" s="59" t="s">
        <v>15</v>
      </c>
      <c r="C17" s="37" t="s">
        <v>984</v>
      </c>
      <c r="D17" s="60" t="s">
        <v>989</v>
      </c>
      <c r="E17" s="280"/>
      <c r="F17" s="60" t="s">
        <v>46</v>
      </c>
      <c r="G17" s="147"/>
      <c r="H17" s="284"/>
      <c r="I17" s="284"/>
      <c r="J17" s="287"/>
      <c r="K17" s="293"/>
      <c r="L17" s="293"/>
      <c r="M17" s="147"/>
    </row>
    <row r="18" spans="1:13" ht="24.95" customHeight="1">
      <c r="A18" s="59"/>
      <c r="B18" s="59" t="s">
        <v>15</v>
      </c>
      <c r="C18" s="37" t="s">
        <v>984</v>
      </c>
      <c r="D18" s="60" t="s">
        <v>990</v>
      </c>
      <c r="E18" s="280"/>
      <c r="F18" s="60" t="s">
        <v>46</v>
      </c>
      <c r="G18" s="147"/>
      <c r="H18" s="284"/>
      <c r="I18" s="284"/>
      <c r="J18" s="287"/>
      <c r="K18" s="293"/>
      <c r="L18" s="293"/>
      <c r="M18" s="147"/>
    </row>
    <row r="19" spans="1:13" ht="24.95" customHeight="1">
      <c r="A19" s="59"/>
      <c r="B19" s="59" t="s">
        <v>15</v>
      </c>
      <c r="C19" s="37" t="s">
        <v>984</v>
      </c>
      <c r="D19" s="60" t="s">
        <v>991</v>
      </c>
      <c r="E19" s="281"/>
      <c r="F19" s="60" t="s">
        <v>136</v>
      </c>
      <c r="G19" s="148"/>
      <c r="H19" s="283"/>
      <c r="I19" s="283"/>
      <c r="J19" s="286"/>
      <c r="K19" s="292"/>
      <c r="L19" s="292"/>
      <c r="M19" s="148"/>
    </row>
    <row r="20" spans="1:13" ht="24.95" customHeight="1">
      <c r="A20" s="59">
        <v>5</v>
      </c>
      <c r="B20" s="59" t="s">
        <v>15</v>
      </c>
      <c r="C20" s="37" t="s">
        <v>984</v>
      </c>
      <c r="D20" s="60" t="s">
        <v>992</v>
      </c>
      <c r="E20" s="279">
        <v>2</v>
      </c>
      <c r="F20" s="60" t="s">
        <v>98</v>
      </c>
      <c r="G20" s="146">
        <v>2018</v>
      </c>
      <c r="H20" s="282">
        <v>75</v>
      </c>
      <c r="I20" s="282"/>
      <c r="J20" s="285">
        <v>3750</v>
      </c>
      <c r="K20" s="291">
        <v>12000</v>
      </c>
      <c r="L20" s="291">
        <v>15750</v>
      </c>
      <c r="M20" s="146" t="s">
        <v>116</v>
      </c>
    </row>
    <row r="21" spans="1:13" ht="24.95" customHeight="1">
      <c r="A21" s="59"/>
      <c r="B21" s="59" t="s">
        <v>15</v>
      </c>
      <c r="C21" s="37" t="s">
        <v>984</v>
      </c>
      <c r="D21" s="60" t="s">
        <v>993</v>
      </c>
      <c r="E21" s="281"/>
      <c r="F21" s="60" t="s">
        <v>42</v>
      </c>
      <c r="G21" s="148"/>
      <c r="H21" s="283"/>
      <c r="I21" s="283"/>
      <c r="J21" s="286"/>
      <c r="K21" s="292"/>
      <c r="L21" s="292"/>
      <c r="M21" s="148"/>
    </row>
    <row r="22" spans="1:13" ht="24.95" customHeight="1">
      <c r="A22" s="59">
        <v>6</v>
      </c>
      <c r="B22" s="59" t="s">
        <v>15</v>
      </c>
      <c r="C22" s="37" t="s">
        <v>984</v>
      </c>
      <c r="D22" s="37" t="s">
        <v>994</v>
      </c>
      <c r="E22" s="63">
        <v>1</v>
      </c>
      <c r="F22" s="64" t="s">
        <v>98</v>
      </c>
      <c r="G22" s="65">
        <v>2018</v>
      </c>
      <c r="H22" s="66">
        <v>88</v>
      </c>
      <c r="I22" s="66"/>
      <c r="J22" s="69">
        <v>4400</v>
      </c>
      <c r="K22" s="70">
        <v>6000</v>
      </c>
      <c r="L22" s="70">
        <v>10400</v>
      </c>
      <c r="M22" s="65" t="s">
        <v>116</v>
      </c>
    </row>
    <row r="23" spans="1:13" ht="24.95" customHeight="1">
      <c r="A23" s="59">
        <v>7</v>
      </c>
      <c r="B23" s="59" t="s">
        <v>15</v>
      </c>
      <c r="C23" s="37" t="s">
        <v>995</v>
      </c>
      <c r="D23" s="60" t="s">
        <v>996</v>
      </c>
      <c r="E23" s="271">
        <v>4</v>
      </c>
      <c r="F23" s="60" t="s">
        <v>98</v>
      </c>
      <c r="G23" s="146">
        <v>2018</v>
      </c>
      <c r="H23" s="282">
        <v>48.8</v>
      </c>
      <c r="I23" s="282"/>
      <c r="J23" s="285">
        <v>2440</v>
      </c>
      <c r="K23" s="291">
        <v>24000</v>
      </c>
      <c r="L23" s="291">
        <v>26440</v>
      </c>
      <c r="M23" s="146" t="s">
        <v>116</v>
      </c>
    </row>
    <row r="24" spans="1:13" ht="24.95" customHeight="1">
      <c r="A24" s="59"/>
      <c r="B24" s="59" t="s">
        <v>15</v>
      </c>
      <c r="C24" s="37" t="s">
        <v>995</v>
      </c>
      <c r="D24" s="60" t="s">
        <v>997</v>
      </c>
      <c r="E24" s="272"/>
      <c r="F24" s="60" t="s">
        <v>42</v>
      </c>
      <c r="G24" s="147"/>
      <c r="H24" s="284"/>
      <c r="I24" s="284"/>
      <c r="J24" s="287"/>
      <c r="K24" s="293"/>
      <c r="L24" s="293"/>
      <c r="M24" s="147"/>
    </row>
    <row r="25" spans="1:13" ht="24.95" customHeight="1">
      <c r="A25" s="59"/>
      <c r="B25" s="59" t="s">
        <v>15</v>
      </c>
      <c r="C25" s="37" t="s">
        <v>995</v>
      </c>
      <c r="D25" s="60" t="s">
        <v>998</v>
      </c>
      <c r="E25" s="272"/>
      <c r="F25" s="60" t="s">
        <v>44</v>
      </c>
      <c r="G25" s="147"/>
      <c r="H25" s="284"/>
      <c r="I25" s="284"/>
      <c r="J25" s="287"/>
      <c r="K25" s="293"/>
      <c r="L25" s="293"/>
      <c r="M25" s="147"/>
    </row>
    <row r="26" spans="1:13" ht="24.95" customHeight="1">
      <c r="A26" s="59"/>
      <c r="B26" s="59" t="s">
        <v>15</v>
      </c>
      <c r="C26" s="37" t="s">
        <v>995</v>
      </c>
      <c r="D26" s="60" t="s">
        <v>999</v>
      </c>
      <c r="E26" s="273"/>
      <c r="F26" s="60" t="s">
        <v>55</v>
      </c>
      <c r="G26" s="148"/>
      <c r="H26" s="283"/>
      <c r="I26" s="283"/>
      <c r="J26" s="286"/>
      <c r="K26" s="292"/>
      <c r="L26" s="292"/>
      <c r="M26" s="148"/>
    </row>
    <row r="27" spans="1:13" ht="24.95" customHeight="1">
      <c r="A27" s="59">
        <v>8</v>
      </c>
      <c r="B27" s="59" t="s">
        <v>15</v>
      </c>
      <c r="C27" s="37" t="s">
        <v>1000</v>
      </c>
      <c r="D27" s="60" t="s">
        <v>1001</v>
      </c>
      <c r="E27" s="271">
        <v>6</v>
      </c>
      <c r="F27" s="60" t="s">
        <v>98</v>
      </c>
      <c r="G27" s="146">
        <v>2018</v>
      </c>
      <c r="H27" s="282">
        <v>150</v>
      </c>
      <c r="I27" s="282"/>
      <c r="J27" s="285">
        <v>7500</v>
      </c>
      <c r="K27" s="291">
        <v>36000</v>
      </c>
      <c r="L27" s="291">
        <v>43500</v>
      </c>
      <c r="M27" s="146" t="s">
        <v>116</v>
      </c>
    </row>
    <row r="28" spans="1:13" ht="24.95" customHeight="1">
      <c r="A28" s="59"/>
      <c r="B28" s="59" t="s">
        <v>15</v>
      </c>
      <c r="C28" s="37" t="s">
        <v>1000</v>
      </c>
      <c r="D28" s="60" t="s">
        <v>1002</v>
      </c>
      <c r="E28" s="272"/>
      <c r="F28" s="60" t="s">
        <v>42</v>
      </c>
      <c r="G28" s="147"/>
      <c r="H28" s="284"/>
      <c r="I28" s="284"/>
      <c r="J28" s="287"/>
      <c r="K28" s="293"/>
      <c r="L28" s="293"/>
      <c r="M28" s="147"/>
    </row>
    <row r="29" spans="1:13" ht="24.95" customHeight="1">
      <c r="A29" s="59"/>
      <c r="B29" s="59" t="s">
        <v>15</v>
      </c>
      <c r="C29" s="37" t="s">
        <v>1000</v>
      </c>
      <c r="D29" s="60" t="s">
        <v>1003</v>
      </c>
      <c r="E29" s="272"/>
      <c r="F29" s="60" t="s">
        <v>44</v>
      </c>
      <c r="G29" s="147"/>
      <c r="H29" s="284"/>
      <c r="I29" s="284"/>
      <c r="J29" s="287"/>
      <c r="K29" s="293"/>
      <c r="L29" s="293"/>
      <c r="M29" s="147"/>
    </row>
    <row r="30" spans="1:13" ht="24.95" customHeight="1">
      <c r="A30" s="59"/>
      <c r="B30" s="59" t="s">
        <v>15</v>
      </c>
      <c r="C30" s="37" t="s">
        <v>1000</v>
      </c>
      <c r="D30" s="60" t="s">
        <v>1004</v>
      </c>
      <c r="E30" s="272"/>
      <c r="F30" s="60" t="s">
        <v>44</v>
      </c>
      <c r="G30" s="147"/>
      <c r="H30" s="284"/>
      <c r="I30" s="284"/>
      <c r="J30" s="287"/>
      <c r="K30" s="293"/>
      <c r="L30" s="293"/>
      <c r="M30" s="147"/>
    </row>
    <row r="31" spans="1:13" ht="24.95" customHeight="1">
      <c r="A31" s="59"/>
      <c r="B31" s="59" t="s">
        <v>15</v>
      </c>
      <c r="C31" s="37" t="s">
        <v>1000</v>
      </c>
      <c r="D31" s="60" t="s">
        <v>1005</v>
      </c>
      <c r="E31" s="272"/>
      <c r="F31" s="60" t="s">
        <v>46</v>
      </c>
      <c r="G31" s="147"/>
      <c r="H31" s="284"/>
      <c r="I31" s="284"/>
      <c r="J31" s="287"/>
      <c r="K31" s="293"/>
      <c r="L31" s="293"/>
      <c r="M31" s="147"/>
    </row>
    <row r="32" spans="1:13" ht="24.95" customHeight="1">
      <c r="A32" s="59"/>
      <c r="B32" s="59" t="s">
        <v>15</v>
      </c>
      <c r="C32" s="37" t="s">
        <v>1000</v>
      </c>
      <c r="D32" s="60" t="s">
        <v>1006</v>
      </c>
      <c r="E32" s="273"/>
      <c r="F32" s="60" t="s">
        <v>136</v>
      </c>
      <c r="G32" s="148"/>
      <c r="H32" s="283"/>
      <c r="I32" s="283"/>
      <c r="J32" s="286"/>
      <c r="K32" s="292"/>
      <c r="L32" s="292"/>
      <c r="M32" s="148"/>
    </row>
    <row r="33" spans="1:13" ht="24.95" customHeight="1">
      <c r="A33" s="59">
        <v>9</v>
      </c>
      <c r="B33" s="59" t="s">
        <v>15</v>
      </c>
      <c r="C33" s="37" t="s">
        <v>1007</v>
      </c>
      <c r="D33" s="66" t="s">
        <v>1008</v>
      </c>
      <c r="E33" s="37">
        <v>1</v>
      </c>
      <c r="F33" s="64" t="s">
        <v>98</v>
      </c>
      <c r="G33" s="65">
        <v>2018</v>
      </c>
      <c r="H33" s="66">
        <v>130</v>
      </c>
      <c r="I33" s="66"/>
      <c r="J33" s="69">
        <v>6500</v>
      </c>
      <c r="K33" s="70">
        <v>6000</v>
      </c>
      <c r="L33" s="70">
        <v>12500</v>
      </c>
      <c r="M33" s="65" t="s">
        <v>116</v>
      </c>
    </row>
    <row r="34" spans="1:13" ht="24.95" customHeight="1">
      <c r="A34" s="59">
        <v>10</v>
      </c>
      <c r="B34" s="59" t="s">
        <v>15</v>
      </c>
      <c r="C34" s="37" t="s">
        <v>1009</v>
      </c>
      <c r="D34" s="66" t="s">
        <v>1010</v>
      </c>
      <c r="E34" s="37">
        <v>1</v>
      </c>
      <c r="F34" s="64" t="s">
        <v>98</v>
      </c>
      <c r="G34" s="65">
        <v>2018</v>
      </c>
      <c r="H34" s="66">
        <v>110</v>
      </c>
      <c r="I34" s="66"/>
      <c r="J34" s="69">
        <v>5500</v>
      </c>
      <c r="K34" s="70">
        <v>6000</v>
      </c>
      <c r="L34" s="70">
        <v>11500</v>
      </c>
      <c r="M34" s="65" t="s">
        <v>116</v>
      </c>
    </row>
    <row r="35" spans="1:13" ht="24.95" customHeight="1">
      <c r="A35" s="59">
        <v>11</v>
      </c>
      <c r="B35" s="59" t="s">
        <v>15</v>
      </c>
      <c r="C35" s="37" t="s">
        <v>1009</v>
      </c>
      <c r="D35" s="60" t="s">
        <v>1011</v>
      </c>
      <c r="E35" s="271">
        <v>4</v>
      </c>
      <c r="F35" s="60" t="s">
        <v>98</v>
      </c>
      <c r="G35" s="146">
        <v>2018</v>
      </c>
      <c r="H35" s="282">
        <v>120</v>
      </c>
      <c r="I35" s="282"/>
      <c r="J35" s="285">
        <v>6000</v>
      </c>
      <c r="K35" s="291">
        <v>24000</v>
      </c>
      <c r="L35" s="291">
        <v>30000</v>
      </c>
      <c r="M35" s="146" t="s">
        <v>116</v>
      </c>
    </row>
    <row r="36" spans="1:13" ht="24.95" customHeight="1">
      <c r="A36" s="59"/>
      <c r="B36" s="59" t="s">
        <v>15</v>
      </c>
      <c r="C36" s="37" t="s">
        <v>1009</v>
      </c>
      <c r="D36" s="60" t="s">
        <v>1012</v>
      </c>
      <c r="E36" s="272"/>
      <c r="F36" s="60" t="s">
        <v>42</v>
      </c>
      <c r="G36" s="147"/>
      <c r="H36" s="284"/>
      <c r="I36" s="284"/>
      <c r="J36" s="287"/>
      <c r="K36" s="293"/>
      <c r="L36" s="293"/>
      <c r="M36" s="147"/>
    </row>
    <row r="37" spans="1:13" ht="24.95" customHeight="1">
      <c r="A37" s="59"/>
      <c r="B37" s="59" t="s">
        <v>15</v>
      </c>
      <c r="C37" s="37" t="s">
        <v>1009</v>
      </c>
      <c r="D37" s="60" t="s">
        <v>1013</v>
      </c>
      <c r="E37" s="272"/>
      <c r="F37" s="60" t="s">
        <v>44</v>
      </c>
      <c r="G37" s="147"/>
      <c r="H37" s="284"/>
      <c r="I37" s="284"/>
      <c r="J37" s="287"/>
      <c r="K37" s="293"/>
      <c r="L37" s="293"/>
      <c r="M37" s="147"/>
    </row>
    <row r="38" spans="1:13" ht="24.95" customHeight="1">
      <c r="A38" s="59"/>
      <c r="B38" s="59" t="s">
        <v>15</v>
      </c>
      <c r="C38" s="37" t="s">
        <v>1009</v>
      </c>
      <c r="D38" s="60" t="s">
        <v>1014</v>
      </c>
      <c r="E38" s="273"/>
      <c r="F38" s="60" t="s">
        <v>44</v>
      </c>
      <c r="G38" s="148"/>
      <c r="H38" s="283"/>
      <c r="I38" s="283"/>
      <c r="J38" s="286"/>
      <c r="K38" s="292"/>
      <c r="L38" s="292"/>
      <c r="M38" s="148"/>
    </row>
    <row r="39" spans="1:13" ht="24.95" customHeight="1">
      <c r="A39" s="59">
        <v>12</v>
      </c>
      <c r="B39" s="59" t="s">
        <v>15</v>
      </c>
      <c r="C39" s="37" t="s">
        <v>1015</v>
      </c>
      <c r="D39" s="60" t="s">
        <v>1016</v>
      </c>
      <c r="E39" s="271">
        <v>4</v>
      </c>
      <c r="F39" s="60" t="s">
        <v>98</v>
      </c>
      <c r="G39" s="146">
        <v>2018</v>
      </c>
      <c r="H39" s="282">
        <v>90</v>
      </c>
      <c r="I39" s="282"/>
      <c r="J39" s="285">
        <v>4500</v>
      </c>
      <c r="K39" s="291">
        <v>24000</v>
      </c>
      <c r="L39" s="291">
        <v>28500</v>
      </c>
      <c r="M39" s="146" t="s">
        <v>116</v>
      </c>
    </row>
    <row r="40" spans="1:13" ht="24.95" customHeight="1">
      <c r="A40" s="59"/>
      <c r="B40" s="59" t="s">
        <v>15</v>
      </c>
      <c r="C40" s="37" t="s">
        <v>1015</v>
      </c>
      <c r="D40" s="60" t="s">
        <v>1017</v>
      </c>
      <c r="E40" s="272"/>
      <c r="F40" s="60" t="s">
        <v>42</v>
      </c>
      <c r="G40" s="147"/>
      <c r="H40" s="284"/>
      <c r="I40" s="284"/>
      <c r="J40" s="287"/>
      <c r="K40" s="293"/>
      <c r="L40" s="293"/>
      <c r="M40" s="147"/>
    </row>
    <row r="41" spans="1:13" ht="24.95" customHeight="1">
      <c r="A41" s="59"/>
      <c r="B41" s="59" t="s">
        <v>15</v>
      </c>
      <c r="C41" s="37" t="s">
        <v>1015</v>
      </c>
      <c r="D41" s="60" t="s">
        <v>1018</v>
      </c>
      <c r="E41" s="272"/>
      <c r="F41" s="60" t="s">
        <v>55</v>
      </c>
      <c r="G41" s="147"/>
      <c r="H41" s="284"/>
      <c r="I41" s="284"/>
      <c r="J41" s="287"/>
      <c r="K41" s="293"/>
      <c r="L41" s="293"/>
      <c r="M41" s="147"/>
    </row>
    <row r="42" spans="1:13" ht="24.95" customHeight="1">
      <c r="A42" s="59"/>
      <c r="B42" s="59" t="s">
        <v>15</v>
      </c>
      <c r="C42" s="37" t="s">
        <v>1015</v>
      </c>
      <c r="D42" s="60" t="s">
        <v>1019</v>
      </c>
      <c r="E42" s="273"/>
      <c r="F42" s="60" t="s">
        <v>55</v>
      </c>
      <c r="G42" s="148"/>
      <c r="H42" s="283"/>
      <c r="I42" s="283"/>
      <c r="J42" s="286"/>
      <c r="K42" s="292"/>
      <c r="L42" s="292"/>
      <c r="M42" s="148"/>
    </row>
    <row r="43" spans="1:13" ht="24.95" customHeight="1">
      <c r="A43" s="59">
        <v>13</v>
      </c>
      <c r="B43" s="59" t="s">
        <v>15</v>
      </c>
      <c r="C43" s="37" t="s">
        <v>1015</v>
      </c>
      <c r="D43" s="60" t="s">
        <v>1020</v>
      </c>
      <c r="E43" s="271">
        <v>3</v>
      </c>
      <c r="F43" s="60" t="s">
        <v>98</v>
      </c>
      <c r="G43" s="146">
        <v>2018</v>
      </c>
      <c r="H43" s="282">
        <v>95</v>
      </c>
      <c r="I43" s="282"/>
      <c r="J43" s="285">
        <v>4750</v>
      </c>
      <c r="K43" s="291">
        <v>18000</v>
      </c>
      <c r="L43" s="291">
        <v>22750</v>
      </c>
      <c r="M43" s="146" t="s">
        <v>116</v>
      </c>
    </row>
    <row r="44" spans="1:13" ht="24.95" customHeight="1">
      <c r="A44" s="59"/>
      <c r="B44" s="59" t="s">
        <v>15</v>
      </c>
      <c r="C44" s="37" t="s">
        <v>1015</v>
      </c>
      <c r="D44" s="60" t="s">
        <v>1021</v>
      </c>
      <c r="E44" s="272"/>
      <c r="F44" s="60" t="s">
        <v>42</v>
      </c>
      <c r="G44" s="147"/>
      <c r="H44" s="284"/>
      <c r="I44" s="284"/>
      <c r="J44" s="287"/>
      <c r="K44" s="293"/>
      <c r="L44" s="293"/>
      <c r="M44" s="147"/>
    </row>
    <row r="45" spans="1:13" ht="24.95" customHeight="1">
      <c r="A45" s="59"/>
      <c r="B45" s="59" t="s">
        <v>15</v>
      </c>
      <c r="C45" s="37" t="s">
        <v>1015</v>
      </c>
      <c r="D45" s="60" t="s">
        <v>1022</v>
      </c>
      <c r="E45" s="273"/>
      <c r="F45" s="60" t="s">
        <v>44</v>
      </c>
      <c r="G45" s="148"/>
      <c r="H45" s="283"/>
      <c r="I45" s="283"/>
      <c r="J45" s="286"/>
      <c r="K45" s="292"/>
      <c r="L45" s="292"/>
      <c r="M45" s="148"/>
    </row>
    <row r="46" spans="1:13" ht="24">
      <c r="A46" s="59">
        <v>14</v>
      </c>
      <c r="B46" s="59" t="s">
        <v>15</v>
      </c>
      <c r="C46" s="37" t="s">
        <v>1023</v>
      </c>
      <c r="D46" s="60" t="s">
        <v>1024</v>
      </c>
      <c r="E46" s="271">
        <v>3</v>
      </c>
      <c r="F46" s="60" t="s">
        <v>98</v>
      </c>
      <c r="G46" s="146">
        <v>2018</v>
      </c>
      <c r="H46" s="282">
        <v>110</v>
      </c>
      <c r="I46" s="282"/>
      <c r="J46" s="288">
        <v>5500</v>
      </c>
      <c r="K46" s="288">
        <v>18000</v>
      </c>
      <c r="L46" s="288">
        <v>23500</v>
      </c>
      <c r="M46" s="146" t="s">
        <v>116</v>
      </c>
    </row>
    <row r="47" spans="1:13" ht="24">
      <c r="A47" s="59"/>
      <c r="B47" s="59" t="s">
        <v>15</v>
      </c>
      <c r="C47" s="37" t="s">
        <v>1023</v>
      </c>
      <c r="D47" s="60" t="s">
        <v>1025</v>
      </c>
      <c r="E47" s="272"/>
      <c r="F47" s="60" t="s">
        <v>44</v>
      </c>
      <c r="G47" s="147"/>
      <c r="H47" s="284"/>
      <c r="I47" s="284"/>
      <c r="J47" s="289"/>
      <c r="K47" s="289"/>
      <c r="L47" s="289"/>
      <c r="M47" s="147"/>
    </row>
    <row r="48" spans="1:13" ht="24">
      <c r="A48" s="67"/>
      <c r="B48" s="59" t="s">
        <v>15</v>
      </c>
      <c r="C48" s="37" t="s">
        <v>1023</v>
      </c>
      <c r="D48" s="60" t="s">
        <v>1026</v>
      </c>
      <c r="E48" s="273"/>
      <c r="F48" s="60" t="s">
        <v>44</v>
      </c>
      <c r="G48" s="148"/>
      <c r="H48" s="283"/>
      <c r="I48" s="283"/>
      <c r="J48" s="290"/>
      <c r="K48" s="290"/>
      <c r="L48" s="290"/>
      <c r="M48" s="148"/>
    </row>
    <row r="49" spans="1:13">
      <c r="A49" s="67"/>
      <c r="B49" s="67" t="s">
        <v>20</v>
      </c>
      <c r="C49" s="67"/>
      <c r="D49" s="67"/>
      <c r="E49" s="67">
        <f>SUM(E5:E48)</f>
        <v>44</v>
      </c>
      <c r="F49" s="67"/>
      <c r="G49" s="67"/>
      <c r="H49" s="67">
        <f t="shared" ref="H49:L49" si="0">SUM(H5:H48)</f>
        <v>1398.4</v>
      </c>
      <c r="I49" s="71"/>
      <c r="J49" s="67">
        <f t="shared" si="0"/>
        <v>69920</v>
      </c>
      <c r="K49" s="67">
        <f t="shared" si="0"/>
        <v>264000</v>
      </c>
      <c r="L49" s="67">
        <f t="shared" si="0"/>
        <v>333920</v>
      </c>
      <c r="M49" s="67"/>
    </row>
  </sheetData>
  <mergeCells count="102">
    <mergeCell ref="L46:L48"/>
    <mergeCell ref="M3:M4"/>
    <mergeCell ref="M5:M6"/>
    <mergeCell ref="M7:M8"/>
    <mergeCell ref="M9:M12"/>
    <mergeCell ref="M13:M19"/>
    <mergeCell ref="M20:M21"/>
    <mergeCell ref="M23:M26"/>
    <mergeCell ref="M27:M32"/>
    <mergeCell ref="M35:M38"/>
    <mergeCell ref="M39:M42"/>
    <mergeCell ref="M43:M45"/>
    <mergeCell ref="M46:M48"/>
    <mergeCell ref="L7:L8"/>
    <mergeCell ref="L9:L12"/>
    <mergeCell ref="L13:L19"/>
    <mergeCell ref="L20:L21"/>
    <mergeCell ref="L23:L26"/>
    <mergeCell ref="L27:L32"/>
    <mergeCell ref="L35:L38"/>
    <mergeCell ref="L39:L42"/>
    <mergeCell ref="L43:L45"/>
    <mergeCell ref="J46:J48"/>
    <mergeCell ref="K3:K4"/>
    <mergeCell ref="K5:K6"/>
    <mergeCell ref="K7:K8"/>
    <mergeCell ref="K9:K12"/>
    <mergeCell ref="K13:K19"/>
    <mergeCell ref="K20:K21"/>
    <mergeCell ref="K23:K26"/>
    <mergeCell ref="K27:K32"/>
    <mergeCell ref="K35:K38"/>
    <mergeCell ref="K39:K42"/>
    <mergeCell ref="K43:K45"/>
    <mergeCell ref="K46:K48"/>
    <mergeCell ref="J7:J8"/>
    <mergeCell ref="J9:J12"/>
    <mergeCell ref="J13:J19"/>
    <mergeCell ref="J20:J21"/>
    <mergeCell ref="J23:J26"/>
    <mergeCell ref="J27:J32"/>
    <mergeCell ref="J35:J38"/>
    <mergeCell ref="J39:J42"/>
    <mergeCell ref="J43:J45"/>
    <mergeCell ref="H46:H48"/>
    <mergeCell ref="I5:I6"/>
    <mergeCell ref="I7:I8"/>
    <mergeCell ref="I9:I12"/>
    <mergeCell ref="I13:I19"/>
    <mergeCell ref="I20:I21"/>
    <mergeCell ref="I23:I26"/>
    <mergeCell ref="I27:I32"/>
    <mergeCell ref="I35:I38"/>
    <mergeCell ref="I39:I42"/>
    <mergeCell ref="I43:I45"/>
    <mergeCell ref="I46:I48"/>
    <mergeCell ref="H7:H8"/>
    <mergeCell ref="H9:H12"/>
    <mergeCell ref="H13:H19"/>
    <mergeCell ref="H20:H21"/>
    <mergeCell ref="H23:H26"/>
    <mergeCell ref="H27:H32"/>
    <mergeCell ref="H35:H38"/>
    <mergeCell ref="H39:H42"/>
    <mergeCell ref="H43:H45"/>
    <mergeCell ref="E46:E48"/>
    <mergeCell ref="F3:F4"/>
    <mergeCell ref="G3:G4"/>
    <mergeCell ref="G5:G6"/>
    <mergeCell ref="G7:G8"/>
    <mergeCell ref="G9:G12"/>
    <mergeCell ref="G13:G19"/>
    <mergeCell ref="G20:G21"/>
    <mergeCell ref="G23:G26"/>
    <mergeCell ref="G27:G32"/>
    <mergeCell ref="G35:G38"/>
    <mergeCell ref="G39:G42"/>
    <mergeCell ref="G43:G45"/>
    <mergeCell ref="G46:G48"/>
    <mergeCell ref="E7:E8"/>
    <mergeCell ref="E9:E12"/>
    <mergeCell ref="E13:E19"/>
    <mergeCell ref="E20:E21"/>
    <mergeCell ref="E23:E26"/>
    <mergeCell ref="E27:E32"/>
    <mergeCell ref="E35:E38"/>
    <mergeCell ref="E39:E42"/>
    <mergeCell ref="E43:E45"/>
    <mergeCell ref="A1:M1"/>
    <mergeCell ref="A2:M2"/>
    <mergeCell ref="H3:I3"/>
    <mergeCell ref="A3:A4"/>
    <mergeCell ref="B3:B4"/>
    <mergeCell ref="C3:C4"/>
    <mergeCell ref="D3:D4"/>
    <mergeCell ref="E3:E4"/>
    <mergeCell ref="E5:E6"/>
    <mergeCell ref="H5:H6"/>
    <mergeCell ref="J3:J4"/>
    <mergeCell ref="J5:J6"/>
    <mergeCell ref="L3:L4"/>
    <mergeCell ref="L5:L6"/>
  </mergeCells>
  <phoneticPr fontId="25"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dimension ref="A1:M66"/>
  <sheetViews>
    <sheetView workbookViewId="0">
      <selection activeCell="M3" sqref="M1:M1048576"/>
    </sheetView>
  </sheetViews>
  <sheetFormatPr defaultColWidth="8.875" defaultRowHeight="14.25"/>
  <cols>
    <col min="1" max="1" width="3" customWidth="1"/>
    <col min="2" max="2" width="6.25" customWidth="1"/>
    <col min="3" max="3" width="9.5" customWidth="1"/>
    <col min="4" max="4" width="7.25" customWidth="1"/>
    <col min="5" max="5" width="3.875" customWidth="1"/>
    <col min="6" max="6" width="5.5" customWidth="1"/>
    <col min="7" max="7" width="4.75" customWidth="1"/>
    <col min="8" max="8" width="7.375" customWidth="1"/>
    <col min="9" max="9" width="3.875" customWidth="1"/>
    <col min="10" max="10" width="8.875" customWidth="1"/>
    <col min="11" max="11" width="11.625" customWidth="1"/>
    <col min="12" max="12" width="8.25" customWidth="1"/>
    <col min="13" max="13" width="7.25" customWidth="1"/>
  </cols>
  <sheetData>
    <row r="1" spans="1:13" ht="39.950000000000003" customHeight="1">
      <c r="A1" s="294" t="s">
        <v>1027</v>
      </c>
      <c r="B1" s="294"/>
      <c r="C1" s="294"/>
      <c r="D1" s="294"/>
      <c r="E1" s="294"/>
      <c r="F1" s="294"/>
      <c r="G1" s="294"/>
      <c r="H1" s="294"/>
      <c r="I1" s="294"/>
      <c r="J1" s="294"/>
      <c r="K1" s="294"/>
      <c r="L1" s="294"/>
      <c r="M1" s="294"/>
    </row>
    <row r="2" spans="1:13">
      <c r="A2" s="295" t="s">
        <v>1028</v>
      </c>
      <c r="B2" s="295"/>
      <c r="C2" s="171"/>
      <c r="D2" s="171"/>
      <c r="E2" s="171"/>
      <c r="F2" s="295"/>
      <c r="G2" s="171"/>
      <c r="H2" s="171"/>
      <c r="I2" s="171"/>
      <c r="J2" s="171"/>
      <c r="K2" s="171"/>
      <c r="L2" s="171"/>
      <c r="M2" s="171"/>
    </row>
    <row r="3" spans="1:13" ht="32.1" customHeight="1">
      <c r="A3" s="187" t="s">
        <v>1029</v>
      </c>
      <c r="B3" s="187" t="s">
        <v>2</v>
      </c>
      <c r="C3" s="187" t="s">
        <v>25</v>
      </c>
      <c r="D3" s="187" t="s">
        <v>26</v>
      </c>
      <c r="E3" s="187" t="s">
        <v>1030</v>
      </c>
      <c r="F3" s="187" t="s">
        <v>1031</v>
      </c>
      <c r="G3" s="187" t="s">
        <v>1032</v>
      </c>
      <c r="H3" s="187" t="s">
        <v>31</v>
      </c>
      <c r="I3" s="187"/>
      <c r="J3" s="187" t="s">
        <v>1033</v>
      </c>
      <c r="K3" s="187" t="s">
        <v>1034</v>
      </c>
      <c r="L3" s="187" t="s">
        <v>33</v>
      </c>
      <c r="M3" s="175" t="s">
        <v>1035</v>
      </c>
    </row>
    <row r="4" spans="1:13" ht="23.1" customHeight="1">
      <c r="A4" s="187"/>
      <c r="B4" s="187"/>
      <c r="C4" s="187"/>
      <c r="D4" s="187"/>
      <c r="E4" s="187"/>
      <c r="F4" s="187"/>
      <c r="G4" s="187"/>
      <c r="H4" s="33" t="s">
        <v>37</v>
      </c>
      <c r="I4" s="33" t="s">
        <v>36</v>
      </c>
      <c r="J4" s="187"/>
      <c r="K4" s="187"/>
      <c r="L4" s="187"/>
      <c r="M4" s="176"/>
    </row>
    <row r="5" spans="1:13" ht="21.95" customHeight="1">
      <c r="A5" s="296">
        <v>1</v>
      </c>
      <c r="B5" s="296" t="s">
        <v>16</v>
      </c>
      <c r="C5" s="296" t="s">
        <v>1036</v>
      </c>
      <c r="D5" s="53" t="s">
        <v>1037</v>
      </c>
      <c r="E5" s="300">
        <v>3</v>
      </c>
      <c r="F5" s="54" t="s">
        <v>98</v>
      </c>
      <c r="G5" s="296">
        <v>2018</v>
      </c>
      <c r="H5" s="300">
        <v>19.38</v>
      </c>
      <c r="I5" s="296"/>
      <c r="J5" s="296">
        <f>H5*50</f>
        <v>969</v>
      </c>
      <c r="K5" s="296">
        <f>E5*6000</f>
        <v>18000</v>
      </c>
      <c r="L5" s="296">
        <f t="shared" ref="L5:L10" si="0">J5+K5</f>
        <v>18969</v>
      </c>
      <c r="M5" s="296" t="s">
        <v>116</v>
      </c>
    </row>
    <row r="6" spans="1:13" ht="21.95" customHeight="1">
      <c r="A6" s="297"/>
      <c r="B6" s="297"/>
      <c r="C6" s="297"/>
      <c r="D6" s="44" t="s">
        <v>1038</v>
      </c>
      <c r="E6" s="301"/>
      <c r="F6" s="44" t="s">
        <v>42</v>
      </c>
      <c r="G6" s="297"/>
      <c r="H6" s="301"/>
      <c r="I6" s="297"/>
      <c r="J6" s="297"/>
      <c r="K6" s="297"/>
      <c r="L6" s="297"/>
      <c r="M6" s="297"/>
    </row>
    <row r="7" spans="1:13" ht="21.95" customHeight="1">
      <c r="A7" s="298"/>
      <c r="B7" s="298"/>
      <c r="C7" s="298"/>
      <c r="D7" s="54" t="s">
        <v>1039</v>
      </c>
      <c r="E7" s="302"/>
      <c r="F7" s="54" t="s">
        <v>44</v>
      </c>
      <c r="G7" s="298"/>
      <c r="H7" s="302"/>
      <c r="I7" s="298"/>
      <c r="J7" s="298"/>
      <c r="K7" s="298"/>
      <c r="L7" s="298"/>
      <c r="M7" s="298"/>
    </row>
    <row r="8" spans="1:13" ht="21.95" customHeight="1">
      <c r="A8" s="296">
        <v>2</v>
      </c>
      <c r="B8" s="296" t="s">
        <v>16</v>
      </c>
      <c r="C8" s="296" t="s">
        <v>1040</v>
      </c>
      <c r="D8" s="54" t="s">
        <v>1041</v>
      </c>
      <c r="E8" s="296">
        <v>2</v>
      </c>
      <c r="F8" s="54" t="s">
        <v>98</v>
      </c>
      <c r="G8" s="296">
        <v>2018</v>
      </c>
      <c r="H8" s="296">
        <v>59.28</v>
      </c>
      <c r="I8" s="296"/>
      <c r="J8" s="296">
        <f>H8*50</f>
        <v>2964</v>
      </c>
      <c r="K8" s="296">
        <f>E8*6000</f>
        <v>12000</v>
      </c>
      <c r="L8" s="296">
        <f t="shared" si="0"/>
        <v>14964</v>
      </c>
      <c r="M8" s="296" t="s">
        <v>116</v>
      </c>
    </row>
    <row r="9" spans="1:13" ht="21.95" customHeight="1">
      <c r="A9" s="298"/>
      <c r="B9" s="298"/>
      <c r="C9" s="298"/>
      <c r="D9" s="54" t="s">
        <v>1042</v>
      </c>
      <c r="E9" s="298"/>
      <c r="F9" s="54" t="s">
        <v>42</v>
      </c>
      <c r="G9" s="298"/>
      <c r="H9" s="298"/>
      <c r="I9" s="298"/>
      <c r="J9" s="298"/>
      <c r="K9" s="298"/>
      <c r="L9" s="298"/>
      <c r="M9" s="298"/>
    </row>
    <row r="10" spans="1:13" ht="21.95" customHeight="1">
      <c r="A10" s="54">
        <v>3</v>
      </c>
      <c r="B10" s="54" t="s">
        <v>16</v>
      </c>
      <c r="C10" s="54" t="s">
        <v>1043</v>
      </c>
      <c r="D10" s="54" t="s">
        <v>1044</v>
      </c>
      <c r="E10" s="54">
        <v>1</v>
      </c>
      <c r="F10" s="54" t="s">
        <v>98</v>
      </c>
      <c r="G10" s="54">
        <v>2018</v>
      </c>
      <c r="H10" s="53">
        <v>133.5</v>
      </c>
      <c r="I10" s="54"/>
      <c r="J10" s="54">
        <v>6675</v>
      </c>
      <c r="K10" s="54">
        <v>6000</v>
      </c>
      <c r="L10" s="54">
        <f t="shared" si="0"/>
        <v>12675</v>
      </c>
      <c r="M10" s="54" t="s">
        <v>116</v>
      </c>
    </row>
    <row r="11" spans="1:13" ht="21.95" customHeight="1">
      <c r="A11" s="296">
        <v>4</v>
      </c>
      <c r="B11" s="296" t="s">
        <v>16</v>
      </c>
      <c r="C11" s="296" t="s">
        <v>1045</v>
      </c>
      <c r="D11" s="54" t="s">
        <v>1046</v>
      </c>
      <c r="E11" s="296">
        <v>7</v>
      </c>
      <c r="F11" s="54" t="s">
        <v>98</v>
      </c>
      <c r="G11" s="296">
        <v>2018</v>
      </c>
      <c r="H11" s="300">
        <v>155.69999999999999</v>
      </c>
      <c r="I11" s="296"/>
      <c r="J11" s="300">
        <v>7785</v>
      </c>
      <c r="K11" s="300">
        <v>42000</v>
      </c>
      <c r="L11" s="300">
        <v>49785</v>
      </c>
      <c r="M11" s="300" t="s">
        <v>116</v>
      </c>
    </row>
    <row r="12" spans="1:13" ht="21.95" customHeight="1">
      <c r="A12" s="297"/>
      <c r="B12" s="297"/>
      <c r="C12" s="297"/>
      <c r="D12" s="54" t="s">
        <v>1047</v>
      </c>
      <c r="E12" s="297"/>
      <c r="F12" s="54" t="s">
        <v>42</v>
      </c>
      <c r="G12" s="297"/>
      <c r="H12" s="301"/>
      <c r="I12" s="297"/>
      <c r="J12" s="301"/>
      <c r="K12" s="301"/>
      <c r="L12" s="301"/>
      <c r="M12" s="301"/>
    </row>
    <row r="13" spans="1:13" ht="21.95" customHeight="1">
      <c r="A13" s="297"/>
      <c r="B13" s="297"/>
      <c r="C13" s="297"/>
      <c r="D13" s="54" t="s">
        <v>1048</v>
      </c>
      <c r="E13" s="297"/>
      <c r="F13" s="54" t="s">
        <v>55</v>
      </c>
      <c r="G13" s="297"/>
      <c r="H13" s="301"/>
      <c r="I13" s="297"/>
      <c r="J13" s="301"/>
      <c r="K13" s="301"/>
      <c r="L13" s="301"/>
      <c r="M13" s="301"/>
    </row>
    <row r="14" spans="1:13" ht="21.95" customHeight="1">
      <c r="A14" s="297"/>
      <c r="B14" s="297"/>
      <c r="C14" s="297"/>
      <c r="D14" s="54" t="s">
        <v>1049</v>
      </c>
      <c r="E14" s="297"/>
      <c r="F14" s="54" t="s">
        <v>55</v>
      </c>
      <c r="G14" s="297"/>
      <c r="H14" s="301"/>
      <c r="I14" s="297"/>
      <c r="J14" s="301"/>
      <c r="K14" s="301"/>
      <c r="L14" s="301"/>
      <c r="M14" s="301"/>
    </row>
    <row r="15" spans="1:13" ht="21.95" customHeight="1">
      <c r="A15" s="297"/>
      <c r="B15" s="297"/>
      <c r="C15" s="297"/>
      <c r="D15" s="54" t="s">
        <v>1050</v>
      </c>
      <c r="E15" s="297"/>
      <c r="F15" s="54" t="s">
        <v>569</v>
      </c>
      <c r="G15" s="297"/>
      <c r="H15" s="301"/>
      <c r="I15" s="297"/>
      <c r="J15" s="301"/>
      <c r="K15" s="301"/>
      <c r="L15" s="301"/>
      <c r="M15" s="301"/>
    </row>
    <row r="16" spans="1:13" ht="21.95" customHeight="1">
      <c r="A16" s="297"/>
      <c r="B16" s="297"/>
      <c r="C16" s="297"/>
      <c r="D16" s="54" t="s">
        <v>1051</v>
      </c>
      <c r="E16" s="297"/>
      <c r="F16" s="54" t="s">
        <v>44</v>
      </c>
      <c r="G16" s="297"/>
      <c r="H16" s="301"/>
      <c r="I16" s="297"/>
      <c r="J16" s="301"/>
      <c r="K16" s="301"/>
      <c r="L16" s="301"/>
      <c r="M16" s="301"/>
    </row>
    <row r="17" spans="1:13" ht="21.95" customHeight="1">
      <c r="A17" s="298"/>
      <c r="B17" s="298"/>
      <c r="C17" s="298" t="s">
        <v>1045</v>
      </c>
      <c r="D17" s="54" t="s">
        <v>1052</v>
      </c>
      <c r="E17" s="298"/>
      <c r="F17" s="54" t="s">
        <v>55</v>
      </c>
      <c r="G17" s="298"/>
      <c r="H17" s="302"/>
      <c r="I17" s="298"/>
      <c r="J17" s="302"/>
      <c r="K17" s="302"/>
      <c r="L17" s="302"/>
      <c r="M17" s="302"/>
    </row>
    <row r="18" spans="1:13" ht="21.95" customHeight="1">
      <c r="A18" s="296">
        <v>5</v>
      </c>
      <c r="B18" s="296" t="s">
        <v>16</v>
      </c>
      <c r="C18" s="300" t="s">
        <v>1053</v>
      </c>
      <c r="D18" s="53" t="s">
        <v>1054</v>
      </c>
      <c r="E18" s="296">
        <v>4</v>
      </c>
      <c r="F18" s="54" t="s">
        <v>98</v>
      </c>
      <c r="G18" s="296">
        <v>2018</v>
      </c>
      <c r="H18" s="296">
        <v>190</v>
      </c>
      <c r="I18" s="296"/>
      <c r="J18" s="296">
        <f>H18*50</f>
        <v>9500</v>
      </c>
      <c r="K18" s="296">
        <f>E18*6000</f>
        <v>24000</v>
      </c>
      <c r="L18" s="296">
        <f>J18+K18</f>
        <v>33500</v>
      </c>
      <c r="M18" s="296" t="s">
        <v>116</v>
      </c>
    </row>
    <row r="19" spans="1:13" ht="21.95" customHeight="1">
      <c r="A19" s="297"/>
      <c r="B19" s="297"/>
      <c r="C19" s="301"/>
      <c r="D19" s="53" t="s">
        <v>1055</v>
      </c>
      <c r="E19" s="297"/>
      <c r="F19" s="54" t="s">
        <v>42</v>
      </c>
      <c r="G19" s="297"/>
      <c r="H19" s="297"/>
      <c r="I19" s="297"/>
      <c r="J19" s="297"/>
      <c r="K19" s="297"/>
      <c r="L19" s="297"/>
      <c r="M19" s="297"/>
    </row>
    <row r="20" spans="1:13" ht="21.95" customHeight="1">
      <c r="A20" s="297"/>
      <c r="B20" s="297"/>
      <c r="C20" s="301"/>
      <c r="D20" s="53" t="s">
        <v>1056</v>
      </c>
      <c r="E20" s="297"/>
      <c r="F20" s="54" t="s">
        <v>44</v>
      </c>
      <c r="G20" s="297"/>
      <c r="H20" s="297"/>
      <c r="I20" s="297"/>
      <c r="J20" s="297"/>
      <c r="K20" s="297"/>
      <c r="L20" s="297"/>
      <c r="M20" s="297"/>
    </row>
    <row r="21" spans="1:13" ht="21.95" customHeight="1">
      <c r="A21" s="298"/>
      <c r="B21" s="298"/>
      <c r="C21" s="302"/>
      <c r="D21" s="53" t="s">
        <v>1057</v>
      </c>
      <c r="E21" s="298"/>
      <c r="F21" s="54" t="s">
        <v>44</v>
      </c>
      <c r="G21" s="298"/>
      <c r="H21" s="298"/>
      <c r="I21" s="298"/>
      <c r="J21" s="298"/>
      <c r="K21" s="298"/>
      <c r="L21" s="298"/>
      <c r="M21" s="298"/>
    </row>
    <row r="22" spans="1:13" ht="21.95" customHeight="1">
      <c r="A22" s="296">
        <v>6</v>
      </c>
      <c r="B22" s="296" t="s">
        <v>16</v>
      </c>
      <c r="C22" s="296" t="s">
        <v>1053</v>
      </c>
      <c r="D22" s="54" t="s">
        <v>1058</v>
      </c>
      <c r="E22" s="296">
        <v>4</v>
      </c>
      <c r="F22" s="54" t="s">
        <v>98</v>
      </c>
      <c r="G22" s="296">
        <v>2018</v>
      </c>
      <c r="H22" s="296">
        <v>108</v>
      </c>
      <c r="I22" s="296"/>
      <c r="J22" s="296">
        <f>H22*50</f>
        <v>5400</v>
      </c>
      <c r="K22" s="296">
        <v>24000</v>
      </c>
      <c r="L22" s="296">
        <f>J22+K22</f>
        <v>29400</v>
      </c>
      <c r="M22" s="296" t="s">
        <v>116</v>
      </c>
    </row>
    <row r="23" spans="1:13" ht="21.95" customHeight="1">
      <c r="A23" s="297"/>
      <c r="B23" s="297"/>
      <c r="C23" s="297"/>
      <c r="D23" s="54" t="s">
        <v>1059</v>
      </c>
      <c r="E23" s="297"/>
      <c r="F23" s="54" t="s">
        <v>42</v>
      </c>
      <c r="G23" s="297"/>
      <c r="H23" s="297"/>
      <c r="I23" s="297"/>
      <c r="J23" s="297"/>
      <c r="K23" s="297"/>
      <c r="L23" s="297"/>
      <c r="M23" s="297"/>
    </row>
    <row r="24" spans="1:13" ht="21.95" customHeight="1">
      <c r="A24" s="297"/>
      <c r="B24" s="297"/>
      <c r="C24" s="297"/>
      <c r="D24" s="54" t="s">
        <v>1060</v>
      </c>
      <c r="E24" s="297"/>
      <c r="F24" s="54" t="s">
        <v>569</v>
      </c>
      <c r="G24" s="297"/>
      <c r="H24" s="297"/>
      <c r="I24" s="297"/>
      <c r="J24" s="297"/>
      <c r="K24" s="297"/>
      <c r="L24" s="297"/>
      <c r="M24" s="297"/>
    </row>
    <row r="25" spans="1:13" ht="21.95" customHeight="1">
      <c r="A25" s="298"/>
      <c r="B25" s="298"/>
      <c r="C25" s="298"/>
      <c r="D25" s="54" t="s">
        <v>1061</v>
      </c>
      <c r="E25" s="298"/>
      <c r="F25" s="54" t="s">
        <v>44</v>
      </c>
      <c r="G25" s="298"/>
      <c r="H25" s="298"/>
      <c r="I25" s="298"/>
      <c r="J25" s="298"/>
      <c r="K25" s="298"/>
      <c r="L25" s="298"/>
      <c r="M25" s="298"/>
    </row>
    <row r="26" spans="1:13" ht="21.95" customHeight="1">
      <c r="A26" s="296">
        <v>7</v>
      </c>
      <c r="B26" s="296" t="s">
        <v>16</v>
      </c>
      <c r="C26" s="296" t="s">
        <v>1062</v>
      </c>
      <c r="D26" s="53" t="s">
        <v>1063</v>
      </c>
      <c r="E26" s="296">
        <v>2</v>
      </c>
      <c r="F26" s="54" t="s">
        <v>98</v>
      </c>
      <c r="G26" s="296">
        <v>2018</v>
      </c>
      <c r="H26" s="303">
        <v>92.4</v>
      </c>
      <c r="I26" s="303"/>
      <c r="J26" s="304">
        <f t="shared" ref="J26:J30" si="1">H26*50</f>
        <v>4620</v>
      </c>
      <c r="K26" s="300">
        <v>12000</v>
      </c>
      <c r="L26" s="300">
        <f>J26+K26</f>
        <v>16620</v>
      </c>
      <c r="M26" s="296" t="s">
        <v>116</v>
      </c>
    </row>
    <row r="27" spans="1:13" ht="21.95" customHeight="1">
      <c r="A27" s="298"/>
      <c r="B27" s="298"/>
      <c r="C27" s="298"/>
      <c r="D27" s="53" t="s">
        <v>1064</v>
      </c>
      <c r="E27" s="297"/>
      <c r="F27" s="54" t="s">
        <v>569</v>
      </c>
      <c r="G27" s="298"/>
      <c r="H27" s="303"/>
      <c r="I27" s="303"/>
      <c r="J27" s="305"/>
      <c r="K27" s="302"/>
      <c r="L27" s="302"/>
      <c r="M27" s="298"/>
    </row>
    <row r="28" spans="1:13" ht="21.95" customHeight="1">
      <c r="A28" s="296">
        <v>8</v>
      </c>
      <c r="B28" s="296" t="s">
        <v>16</v>
      </c>
      <c r="C28" s="296" t="s">
        <v>1065</v>
      </c>
      <c r="D28" s="53" t="s">
        <v>1066</v>
      </c>
      <c r="E28" s="296">
        <v>2</v>
      </c>
      <c r="F28" s="54" t="s">
        <v>98</v>
      </c>
      <c r="G28" s="296">
        <v>2018</v>
      </c>
      <c r="H28" s="303">
        <v>127.5</v>
      </c>
      <c r="I28" s="299"/>
      <c r="J28" s="306">
        <f t="shared" si="1"/>
        <v>6375</v>
      </c>
      <c r="K28" s="296">
        <f>E28*6000</f>
        <v>12000</v>
      </c>
      <c r="L28" s="296">
        <f>J28+K28</f>
        <v>18375</v>
      </c>
      <c r="M28" s="296" t="s">
        <v>116</v>
      </c>
    </row>
    <row r="29" spans="1:13" ht="21.95" customHeight="1">
      <c r="A29" s="298"/>
      <c r="B29" s="298"/>
      <c r="C29" s="298"/>
      <c r="D29" s="53" t="s">
        <v>1067</v>
      </c>
      <c r="E29" s="298"/>
      <c r="F29" s="54" t="s">
        <v>42</v>
      </c>
      <c r="G29" s="298"/>
      <c r="H29" s="303"/>
      <c r="I29" s="299"/>
      <c r="J29" s="307"/>
      <c r="K29" s="298"/>
      <c r="L29" s="298"/>
      <c r="M29" s="298"/>
    </row>
    <row r="30" spans="1:13" ht="21.95" customHeight="1">
      <c r="A30" s="296">
        <v>9</v>
      </c>
      <c r="B30" s="296" t="s">
        <v>16</v>
      </c>
      <c r="C30" s="296" t="s">
        <v>1068</v>
      </c>
      <c r="D30" s="53" t="s">
        <v>1069</v>
      </c>
      <c r="E30" s="296">
        <v>5</v>
      </c>
      <c r="F30" s="54" t="s">
        <v>98</v>
      </c>
      <c r="G30" s="296">
        <v>2018</v>
      </c>
      <c r="H30" s="296">
        <v>59.8</v>
      </c>
      <c r="I30" s="296"/>
      <c r="J30" s="296">
        <f t="shared" si="1"/>
        <v>2990</v>
      </c>
      <c r="K30" s="296">
        <v>30000</v>
      </c>
      <c r="L30" s="296">
        <v>32990</v>
      </c>
      <c r="M30" s="296" t="s">
        <v>116</v>
      </c>
    </row>
    <row r="31" spans="1:13" ht="21.95" customHeight="1">
      <c r="A31" s="297"/>
      <c r="B31" s="297"/>
      <c r="C31" s="297"/>
      <c r="D31" s="53" t="s">
        <v>1070</v>
      </c>
      <c r="E31" s="297"/>
      <c r="F31" s="54" t="s">
        <v>42</v>
      </c>
      <c r="G31" s="297"/>
      <c r="H31" s="297"/>
      <c r="I31" s="297"/>
      <c r="J31" s="297"/>
      <c r="K31" s="297"/>
      <c r="L31" s="297"/>
      <c r="M31" s="297"/>
    </row>
    <row r="32" spans="1:13" ht="21.95" customHeight="1">
      <c r="A32" s="297"/>
      <c r="B32" s="297"/>
      <c r="C32" s="297"/>
      <c r="D32" s="53" t="s">
        <v>1071</v>
      </c>
      <c r="E32" s="297"/>
      <c r="F32" s="54" t="s">
        <v>44</v>
      </c>
      <c r="G32" s="297"/>
      <c r="H32" s="297"/>
      <c r="I32" s="297"/>
      <c r="J32" s="297"/>
      <c r="K32" s="297"/>
      <c r="L32" s="297"/>
      <c r="M32" s="297"/>
    </row>
    <row r="33" spans="1:13" ht="21.95" customHeight="1">
      <c r="A33" s="297"/>
      <c r="B33" s="297"/>
      <c r="C33" s="297"/>
      <c r="D33" s="53" t="s">
        <v>1072</v>
      </c>
      <c r="E33" s="297"/>
      <c r="F33" s="54" t="s">
        <v>55</v>
      </c>
      <c r="G33" s="297"/>
      <c r="H33" s="297"/>
      <c r="I33" s="297"/>
      <c r="J33" s="297"/>
      <c r="K33" s="297"/>
      <c r="L33" s="297"/>
      <c r="M33" s="297"/>
    </row>
    <row r="34" spans="1:13" ht="21.95" customHeight="1">
      <c r="A34" s="297"/>
      <c r="B34" s="297"/>
      <c r="C34" s="297"/>
      <c r="D34" s="53" t="s">
        <v>1073</v>
      </c>
      <c r="E34" s="297"/>
      <c r="F34" s="54" t="s">
        <v>55</v>
      </c>
      <c r="G34" s="297"/>
      <c r="H34" s="297"/>
      <c r="I34" s="297"/>
      <c r="J34" s="297"/>
      <c r="K34" s="297"/>
      <c r="L34" s="297"/>
      <c r="M34" s="297"/>
    </row>
    <row r="35" spans="1:13" ht="21.95" customHeight="1">
      <c r="A35" s="54">
        <v>10</v>
      </c>
      <c r="B35" s="54" t="s">
        <v>16</v>
      </c>
      <c r="C35" s="54" t="s">
        <v>1074</v>
      </c>
      <c r="D35" s="53" t="s">
        <v>1075</v>
      </c>
      <c r="E35" s="54">
        <v>1</v>
      </c>
      <c r="F35" s="54" t="s">
        <v>98</v>
      </c>
      <c r="G35" s="54">
        <v>2018</v>
      </c>
      <c r="H35" s="53">
        <v>54.06</v>
      </c>
      <c r="I35" s="56"/>
      <c r="J35" s="54">
        <f t="shared" ref="J35:J38" si="2">H35*50</f>
        <v>2703</v>
      </c>
      <c r="K35" s="54">
        <v>6000</v>
      </c>
      <c r="L35" s="54">
        <v>8703</v>
      </c>
      <c r="M35" s="54" t="s">
        <v>116</v>
      </c>
    </row>
    <row r="36" spans="1:13" ht="21.95" customHeight="1">
      <c r="A36" s="296">
        <v>11</v>
      </c>
      <c r="B36" s="296" t="s">
        <v>16</v>
      </c>
      <c r="C36" s="296" t="s">
        <v>1068</v>
      </c>
      <c r="D36" s="53" t="s">
        <v>1076</v>
      </c>
      <c r="E36" s="296">
        <v>2</v>
      </c>
      <c r="F36" s="54" t="s">
        <v>98</v>
      </c>
      <c r="G36" s="296">
        <v>2018</v>
      </c>
      <c r="H36" s="303">
        <v>61.88</v>
      </c>
      <c r="I36" s="299"/>
      <c r="J36" s="306">
        <f t="shared" si="2"/>
        <v>3094</v>
      </c>
      <c r="K36" s="296">
        <f>E36*6000</f>
        <v>12000</v>
      </c>
      <c r="L36" s="296">
        <f>J36+K36</f>
        <v>15094</v>
      </c>
      <c r="M36" s="296" t="s">
        <v>116</v>
      </c>
    </row>
    <row r="37" spans="1:13" ht="21.95" customHeight="1">
      <c r="A37" s="298"/>
      <c r="B37" s="298"/>
      <c r="C37" s="298"/>
      <c r="D37" s="53" t="s">
        <v>1077</v>
      </c>
      <c r="E37" s="298"/>
      <c r="F37" s="54" t="s">
        <v>44</v>
      </c>
      <c r="G37" s="298"/>
      <c r="H37" s="303"/>
      <c r="I37" s="299"/>
      <c r="J37" s="307"/>
      <c r="K37" s="298"/>
      <c r="L37" s="298"/>
      <c r="M37" s="298"/>
    </row>
    <row r="38" spans="1:13" ht="21.95" customHeight="1">
      <c r="A38" s="296">
        <v>12</v>
      </c>
      <c r="B38" s="296" t="s">
        <v>16</v>
      </c>
      <c r="C38" s="300" t="s">
        <v>1078</v>
      </c>
      <c r="D38" s="54" t="s">
        <v>1079</v>
      </c>
      <c r="E38" s="296">
        <v>3</v>
      </c>
      <c r="F38" s="54" t="s">
        <v>98</v>
      </c>
      <c r="G38" s="299">
        <v>2018</v>
      </c>
      <c r="H38" s="303">
        <v>83.6</v>
      </c>
      <c r="I38" s="299"/>
      <c r="J38" s="300">
        <f t="shared" si="2"/>
        <v>4180</v>
      </c>
      <c r="K38" s="296">
        <v>18000</v>
      </c>
      <c r="L38" s="296">
        <v>22180</v>
      </c>
      <c r="M38" s="296" t="s">
        <v>116</v>
      </c>
    </row>
    <row r="39" spans="1:13" ht="21.95" customHeight="1">
      <c r="A39" s="297"/>
      <c r="B39" s="297"/>
      <c r="C39" s="301"/>
      <c r="D39" s="54" t="s">
        <v>1080</v>
      </c>
      <c r="E39" s="297"/>
      <c r="F39" s="54" t="s">
        <v>55</v>
      </c>
      <c r="G39" s="299"/>
      <c r="H39" s="303"/>
      <c r="I39" s="299"/>
      <c r="J39" s="301"/>
      <c r="K39" s="297"/>
      <c r="L39" s="297"/>
      <c r="M39" s="297"/>
    </row>
    <row r="40" spans="1:13" ht="21.95" customHeight="1">
      <c r="A40" s="298"/>
      <c r="B40" s="298"/>
      <c r="C40" s="302"/>
      <c r="D40" s="54" t="s">
        <v>1081</v>
      </c>
      <c r="E40" s="298"/>
      <c r="F40" s="54" t="s">
        <v>42</v>
      </c>
      <c r="G40" s="299"/>
      <c r="H40" s="303"/>
      <c r="I40" s="299"/>
      <c r="J40" s="302"/>
      <c r="K40" s="298"/>
      <c r="L40" s="298"/>
      <c r="M40" s="298"/>
    </row>
    <row r="41" spans="1:13" ht="21.95" customHeight="1">
      <c r="A41" s="54">
        <v>13</v>
      </c>
      <c r="B41" s="54" t="s">
        <v>16</v>
      </c>
      <c r="C41" s="44" t="s">
        <v>1082</v>
      </c>
      <c r="D41" s="54" t="s">
        <v>1083</v>
      </c>
      <c r="E41" s="54">
        <v>1</v>
      </c>
      <c r="F41" s="54" t="s">
        <v>98</v>
      </c>
      <c r="G41" s="54">
        <v>2018</v>
      </c>
      <c r="H41" s="44">
        <v>124.2</v>
      </c>
      <c r="I41" s="56"/>
      <c r="J41" s="54">
        <f t="shared" ref="J41:J45" si="3">H41*50</f>
        <v>6210</v>
      </c>
      <c r="K41" s="54">
        <v>6000</v>
      </c>
      <c r="L41" s="54">
        <f t="shared" ref="L41:L45" si="4">J41+K41</f>
        <v>12210</v>
      </c>
      <c r="M41" s="54" t="s">
        <v>116</v>
      </c>
    </row>
    <row r="42" spans="1:13" ht="21.95" customHeight="1">
      <c r="A42" s="296">
        <v>14</v>
      </c>
      <c r="B42" s="296" t="s">
        <v>16</v>
      </c>
      <c r="C42" s="296" t="s">
        <v>1084</v>
      </c>
      <c r="D42" s="53" t="s">
        <v>1085</v>
      </c>
      <c r="E42" s="296">
        <v>3</v>
      </c>
      <c r="F42" s="54" t="s">
        <v>98</v>
      </c>
      <c r="G42" s="296">
        <v>2018</v>
      </c>
      <c r="H42" s="300">
        <v>70.400000000000006</v>
      </c>
      <c r="I42" s="300"/>
      <c r="J42" s="300">
        <f t="shared" si="3"/>
        <v>3520</v>
      </c>
      <c r="K42" s="300">
        <f>E42*6000</f>
        <v>18000</v>
      </c>
      <c r="L42" s="300">
        <f t="shared" si="4"/>
        <v>21520</v>
      </c>
      <c r="M42" s="296" t="s">
        <v>116</v>
      </c>
    </row>
    <row r="43" spans="1:13" ht="21.95" customHeight="1">
      <c r="A43" s="297"/>
      <c r="B43" s="297"/>
      <c r="C43" s="297"/>
      <c r="D43" s="53" t="s">
        <v>1086</v>
      </c>
      <c r="E43" s="297"/>
      <c r="F43" s="54" t="s">
        <v>42</v>
      </c>
      <c r="G43" s="297"/>
      <c r="H43" s="301"/>
      <c r="I43" s="301"/>
      <c r="J43" s="301"/>
      <c r="K43" s="301"/>
      <c r="L43" s="301"/>
      <c r="M43" s="297"/>
    </row>
    <row r="44" spans="1:13" ht="21.95" customHeight="1">
      <c r="A44" s="298"/>
      <c r="B44" s="298"/>
      <c r="C44" s="298"/>
      <c r="D44" s="53" t="s">
        <v>1087</v>
      </c>
      <c r="E44" s="298"/>
      <c r="F44" s="54" t="s">
        <v>44</v>
      </c>
      <c r="G44" s="298"/>
      <c r="H44" s="302"/>
      <c r="I44" s="302"/>
      <c r="J44" s="302"/>
      <c r="K44" s="302"/>
      <c r="L44" s="302"/>
      <c r="M44" s="298"/>
    </row>
    <row r="45" spans="1:13" ht="21.95" customHeight="1">
      <c r="A45" s="296">
        <v>15</v>
      </c>
      <c r="B45" s="296" t="s">
        <v>16</v>
      </c>
      <c r="C45" s="296" t="s">
        <v>1084</v>
      </c>
      <c r="D45" s="54" t="s">
        <v>1088</v>
      </c>
      <c r="E45" s="296">
        <v>4</v>
      </c>
      <c r="F45" s="54" t="s">
        <v>98</v>
      </c>
      <c r="G45" s="296">
        <v>2018</v>
      </c>
      <c r="H45" s="300">
        <v>46.48</v>
      </c>
      <c r="I45" s="300"/>
      <c r="J45" s="300">
        <f t="shared" si="3"/>
        <v>2324</v>
      </c>
      <c r="K45" s="300">
        <v>24000</v>
      </c>
      <c r="L45" s="300">
        <f t="shared" si="4"/>
        <v>26324</v>
      </c>
      <c r="M45" s="300" t="s">
        <v>116</v>
      </c>
    </row>
    <row r="46" spans="1:13" ht="21.95" customHeight="1">
      <c r="A46" s="297"/>
      <c r="B46" s="297"/>
      <c r="C46" s="297"/>
      <c r="D46" s="54" t="s">
        <v>1089</v>
      </c>
      <c r="E46" s="297"/>
      <c r="F46" s="54" t="s">
        <v>44</v>
      </c>
      <c r="G46" s="297"/>
      <c r="H46" s="301"/>
      <c r="I46" s="301"/>
      <c r="J46" s="301"/>
      <c r="K46" s="301"/>
      <c r="L46" s="301"/>
      <c r="M46" s="301"/>
    </row>
    <row r="47" spans="1:13" ht="21.95" customHeight="1">
      <c r="A47" s="297"/>
      <c r="B47" s="297"/>
      <c r="C47" s="297"/>
      <c r="D47" s="54" t="s">
        <v>1090</v>
      </c>
      <c r="E47" s="297"/>
      <c r="F47" s="54" t="s">
        <v>72</v>
      </c>
      <c r="G47" s="297"/>
      <c r="H47" s="301"/>
      <c r="I47" s="301"/>
      <c r="J47" s="301"/>
      <c r="K47" s="301"/>
      <c r="L47" s="301"/>
      <c r="M47" s="301"/>
    </row>
    <row r="48" spans="1:13" ht="21.95" customHeight="1">
      <c r="A48" s="298"/>
      <c r="B48" s="298"/>
      <c r="C48" s="298"/>
      <c r="D48" s="54" t="s">
        <v>1091</v>
      </c>
      <c r="E48" s="298"/>
      <c r="F48" s="54" t="s">
        <v>42</v>
      </c>
      <c r="G48" s="298"/>
      <c r="H48" s="302"/>
      <c r="I48" s="302"/>
      <c r="J48" s="302"/>
      <c r="K48" s="302"/>
      <c r="L48" s="302"/>
      <c r="M48" s="302"/>
    </row>
    <row r="49" spans="1:13" ht="21.95" customHeight="1">
      <c r="A49" s="54">
        <v>16</v>
      </c>
      <c r="B49" s="54" t="s">
        <v>16</v>
      </c>
      <c r="C49" s="54" t="s">
        <v>1084</v>
      </c>
      <c r="D49" s="54" t="s">
        <v>1092</v>
      </c>
      <c r="E49" s="54">
        <v>1</v>
      </c>
      <c r="F49" s="54" t="s">
        <v>98</v>
      </c>
      <c r="G49" s="54">
        <v>2018</v>
      </c>
      <c r="H49" s="53">
        <v>148.19999999999999</v>
      </c>
      <c r="I49" s="56"/>
      <c r="J49" s="54">
        <f t="shared" ref="J49:J52" si="5">H49*50</f>
        <v>7410</v>
      </c>
      <c r="K49" s="54">
        <v>6000</v>
      </c>
      <c r="L49" s="54">
        <f t="shared" ref="L49:L52" si="6">J49+K49</f>
        <v>13410</v>
      </c>
      <c r="M49" s="54" t="s">
        <v>116</v>
      </c>
    </row>
    <row r="50" spans="1:13" ht="21.95" customHeight="1">
      <c r="A50" s="296">
        <v>17</v>
      </c>
      <c r="B50" s="296" t="s">
        <v>16</v>
      </c>
      <c r="C50" s="296" t="s">
        <v>1093</v>
      </c>
      <c r="D50" s="53" t="s">
        <v>1094</v>
      </c>
      <c r="E50" s="296">
        <v>2</v>
      </c>
      <c r="F50" s="54" t="s">
        <v>98</v>
      </c>
      <c r="G50" s="296">
        <v>2018</v>
      </c>
      <c r="H50" s="303">
        <v>84.5</v>
      </c>
      <c r="I50" s="299"/>
      <c r="J50" s="306">
        <f t="shared" si="5"/>
        <v>4225</v>
      </c>
      <c r="K50" s="296">
        <f>E50*6000</f>
        <v>12000</v>
      </c>
      <c r="L50" s="296">
        <f t="shared" si="6"/>
        <v>16225</v>
      </c>
      <c r="M50" s="296" t="s">
        <v>116</v>
      </c>
    </row>
    <row r="51" spans="1:13" ht="21.95" customHeight="1">
      <c r="A51" s="298"/>
      <c r="B51" s="298"/>
      <c r="C51" s="298"/>
      <c r="D51" s="53" t="s">
        <v>1095</v>
      </c>
      <c r="E51" s="298"/>
      <c r="F51" s="54" t="s">
        <v>44</v>
      </c>
      <c r="G51" s="298"/>
      <c r="H51" s="303"/>
      <c r="I51" s="299"/>
      <c r="J51" s="307"/>
      <c r="K51" s="298"/>
      <c r="L51" s="298"/>
      <c r="M51" s="298"/>
    </row>
    <row r="52" spans="1:13" ht="21.95" customHeight="1">
      <c r="A52" s="296">
        <v>18</v>
      </c>
      <c r="B52" s="296" t="s">
        <v>16</v>
      </c>
      <c r="C52" s="296" t="s">
        <v>1096</v>
      </c>
      <c r="D52" s="53" t="s">
        <v>1097</v>
      </c>
      <c r="E52" s="296">
        <v>4</v>
      </c>
      <c r="F52" s="54" t="s">
        <v>98</v>
      </c>
      <c r="G52" s="296">
        <v>2018</v>
      </c>
      <c r="H52" s="300">
        <v>149.4</v>
      </c>
      <c r="I52" s="300"/>
      <c r="J52" s="300">
        <f t="shared" si="5"/>
        <v>7470</v>
      </c>
      <c r="K52" s="300">
        <v>24000</v>
      </c>
      <c r="L52" s="300">
        <f t="shared" si="6"/>
        <v>31470</v>
      </c>
      <c r="M52" s="296" t="s">
        <v>116</v>
      </c>
    </row>
    <row r="53" spans="1:13" ht="21.95" customHeight="1">
      <c r="A53" s="297"/>
      <c r="B53" s="297"/>
      <c r="C53" s="297"/>
      <c r="D53" s="53" t="s">
        <v>1098</v>
      </c>
      <c r="E53" s="297"/>
      <c r="F53" s="54" t="s">
        <v>569</v>
      </c>
      <c r="G53" s="297"/>
      <c r="H53" s="301"/>
      <c r="I53" s="301"/>
      <c r="J53" s="301"/>
      <c r="K53" s="301"/>
      <c r="L53" s="301"/>
      <c r="M53" s="297"/>
    </row>
    <row r="54" spans="1:13" ht="21.95" customHeight="1">
      <c r="A54" s="297"/>
      <c r="B54" s="297"/>
      <c r="C54" s="297"/>
      <c r="D54" s="53" t="s">
        <v>1099</v>
      </c>
      <c r="E54" s="297"/>
      <c r="F54" s="54" t="s">
        <v>55</v>
      </c>
      <c r="G54" s="297"/>
      <c r="H54" s="301"/>
      <c r="I54" s="301"/>
      <c r="J54" s="301"/>
      <c r="K54" s="301"/>
      <c r="L54" s="301"/>
      <c r="M54" s="297"/>
    </row>
    <row r="55" spans="1:13" ht="21.95" customHeight="1">
      <c r="A55" s="298"/>
      <c r="B55" s="298"/>
      <c r="C55" s="298"/>
      <c r="D55" s="53" t="s">
        <v>1100</v>
      </c>
      <c r="E55" s="298"/>
      <c r="F55" s="54" t="s">
        <v>44</v>
      </c>
      <c r="G55" s="298"/>
      <c r="H55" s="302"/>
      <c r="I55" s="302"/>
      <c r="J55" s="302"/>
      <c r="K55" s="302"/>
      <c r="L55" s="302"/>
      <c r="M55" s="298"/>
    </row>
    <row r="56" spans="1:13" ht="21.95" customHeight="1">
      <c r="A56" s="296">
        <v>19</v>
      </c>
      <c r="B56" s="296" t="s">
        <v>16</v>
      </c>
      <c r="C56" s="296" t="s">
        <v>1101</v>
      </c>
      <c r="D56" s="53" t="s">
        <v>1102</v>
      </c>
      <c r="E56" s="296">
        <v>4</v>
      </c>
      <c r="F56" s="54" t="s">
        <v>98</v>
      </c>
      <c r="G56" s="296">
        <v>2018</v>
      </c>
      <c r="H56" s="296">
        <v>55.44</v>
      </c>
      <c r="I56" s="296"/>
      <c r="J56" s="296">
        <f>H56*50</f>
        <v>2772</v>
      </c>
      <c r="K56" s="296">
        <v>24000</v>
      </c>
      <c r="L56" s="296">
        <f>J56+K56</f>
        <v>26772</v>
      </c>
      <c r="M56" s="296" t="s">
        <v>116</v>
      </c>
    </row>
    <row r="57" spans="1:13" ht="21.95" customHeight="1">
      <c r="A57" s="297"/>
      <c r="B57" s="297"/>
      <c r="C57" s="297"/>
      <c r="D57" s="53" t="s">
        <v>1103</v>
      </c>
      <c r="E57" s="297"/>
      <c r="F57" s="54" t="s">
        <v>44</v>
      </c>
      <c r="G57" s="297"/>
      <c r="H57" s="297"/>
      <c r="I57" s="297"/>
      <c r="J57" s="297"/>
      <c r="K57" s="297"/>
      <c r="L57" s="297"/>
      <c r="M57" s="297"/>
    </row>
    <row r="58" spans="1:13" ht="21.95" customHeight="1">
      <c r="A58" s="297"/>
      <c r="B58" s="297"/>
      <c r="C58" s="297"/>
      <c r="D58" s="53" t="s">
        <v>1104</v>
      </c>
      <c r="E58" s="297"/>
      <c r="F58" s="54" t="s">
        <v>68</v>
      </c>
      <c r="G58" s="297"/>
      <c r="H58" s="297"/>
      <c r="I58" s="297"/>
      <c r="J58" s="297"/>
      <c r="K58" s="297"/>
      <c r="L58" s="297"/>
      <c r="M58" s="297"/>
    </row>
    <row r="59" spans="1:13" ht="21.95" customHeight="1">
      <c r="A59" s="298"/>
      <c r="B59" s="298"/>
      <c r="C59" s="298"/>
      <c r="D59" s="53" t="s">
        <v>1105</v>
      </c>
      <c r="E59" s="297"/>
      <c r="F59" s="54" t="s">
        <v>70</v>
      </c>
      <c r="G59" s="297"/>
      <c r="H59" s="297"/>
      <c r="I59" s="297"/>
      <c r="J59" s="297"/>
      <c r="K59" s="297"/>
      <c r="L59" s="297"/>
      <c r="M59" s="298"/>
    </row>
    <row r="60" spans="1:13" ht="21.95" customHeight="1">
      <c r="A60" s="299">
        <v>20</v>
      </c>
      <c r="B60" s="299" t="s">
        <v>16</v>
      </c>
      <c r="C60" s="299" t="s">
        <v>1106</v>
      </c>
      <c r="D60" s="53" t="s">
        <v>1107</v>
      </c>
      <c r="E60" s="299">
        <v>6</v>
      </c>
      <c r="F60" s="54" t="s">
        <v>98</v>
      </c>
      <c r="G60" s="299">
        <v>2018</v>
      </c>
      <c r="H60" s="303">
        <v>23.97</v>
      </c>
      <c r="I60" s="303"/>
      <c r="J60" s="303">
        <f>H60*50</f>
        <v>1198.5</v>
      </c>
      <c r="K60" s="303">
        <f>E60*6000</f>
        <v>36000</v>
      </c>
      <c r="L60" s="303">
        <f>J60+K60</f>
        <v>37198.5</v>
      </c>
      <c r="M60" s="303" t="s">
        <v>116</v>
      </c>
    </row>
    <row r="61" spans="1:13" ht="21.95" customHeight="1">
      <c r="A61" s="299"/>
      <c r="B61" s="299"/>
      <c r="C61" s="299"/>
      <c r="D61" s="53" t="s">
        <v>1108</v>
      </c>
      <c r="E61" s="299"/>
      <c r="F61" s="54" t="s">
        <v>42</v>
      </c>
      <c r="G61" s="299"/>
      <c r="H61" s="303"/>
      <c r="I61" s="303"/>
      <c r="J61" s="303"/>
      <c r="K61" s="303"/>
      <c r="L61" s="303"/>
      <c r="M61" s="303"/>
    </row>
    <row r="62" spans="1:13" ht="21.95" customHeight="1">
      <c r="A62" s="299"/>
      <c r="B62" s="299"/>
      <c r="C62" s="299"/>
      <c r="D62" s="53" t="s">
        <v>1109</v>
      </c>
      <c r="E62" s="299"/>
      <c r="F62" s="54" t="s">
        <v>55</v>
      </c>
      <c r="G62" s="299"/>
      <c r="H62" s="303"/>
      <c r="I62" s="303"/>
      <c r="J62" s="303"/>
      <c r="K62" s="303"/>
      <c r="L62" s="303"/>
      <c r="M62" s="303"/>
    </row>
    <row r="63" spans="1:13" ht="21.95" customHeight="1">
      <c r="A63" s="299"/>
      <c r="B63" s="299"/>
      <c r="C63" s="299"/>
      <c r="D63" s="53" t="s">
        <v>1110</v>
      </c>
      <c r="E63" s="299"/>
      <c r="F63" s="54" t="s">
        <v>55</v>
      </c>
      <c r="G63" s="299"/>
      <c r="H63" s="303"/>
      <c r="I63" s="303"/>
      <c r="J63" s="303"/>
      <c r="K63" s="303"/>
      <c r="L63" s="303"/>
      <c r="M63" s="303"/>
    </row>
    <row r="64" spans="1:13" ht="21.95" customHeight="1">
      <c r="A64" s="299"/>
      <c r="B64" s="299"/>
      <c r="C64" s="299"/>
      <c r="D64" s="53" t="s">
        <v>1111</v>
      </c>
      <c r="E64" s="299"/>
      <c r="F64" s="54" t="s">
        <v>55</v>
      </c>
      <c r="G64" s="299"/>
      <c r="H64" s="303"/>
      <c r="I64" s="303"/>
      <c r="J64" s="303"/>
      <c r="K64" s="303"/>
      <c r="L64" s="303"/>
      <c r="M64" s="303"/>
    </row>
    <row r="65" spans="1:13" ht="21.95" customHeight="1">
      <c r="A65" s="299"/>
      <c r="B65" s="299"/>
      <c r="C65" s="299"/>
      <c r="D65" s="53" t="s">
        <v>1112</v>
      </c>
      <c r="E65" s="299"/>
      <c r="F65" s="54" t="s">
        <v>569</v>
      </c>
      <c r="G65" s="299"/>
      <c r="H65" s="303"/>
      <c r="I65" s="303"/>
      <c r="J65" s="303"/>
      <c r="K65" s="303"/>
      <c r="L65" s="303"/>
      <c r="M65" s="303"/>
    </row>
    <row r="66" spans="1:13" ht="21.95" customHeight="1">
      <c r="A66" s="57">
        <v>21</v>
      </c>
      <c r="B66" s="56" t="s">
        <v>20</v>
      </c>
      <c r="C66" s="56"/>
      <c r="D66" s="56"/>
      <c r="E66" s="56">
        <v>61</v>
      </c>
      <c r="F66" s="56"/>
      <c r="G66" s="54"/>
      <c r="H66" s="58">
        <v>1847.69</v>
      </c>
      <c r="I66" s="58">
        <v>0</v>
      </c>
      <c r="J66" s="58">
        <v>92384.5</v>
      </c>
      <c r="K66" s="58">
        <v>366000</v>
      </c>
      <c r="L66" s="58">
        <v>458384.5</v>
      </c>
      <c r="M66" s="54"/>
    </row>
  </sheetData>
  <mergeCells count="190">
    <mergeCell ref="L60:L65"/>
    <mergeCell ref="M3:M4"/>
    <mergeCell ref="M5:M7"/>
    <mergeCell ref="M8:M9"/>
    <mergeCell ref="M11:M17"/>
    <mergeCell ref="M18:M21"/>
    <mergeCell ref="M22:M25"/>
    <mergeCell ref="M26:M27"/>
    <mergeCell ref="M28:M29"/>
    <mergeCell ref="M30:M34"/>
    <mergeCell ref="M36:M37"/>
    <mergeCell ref="M38:M40"/>
    <mergeCell ref="M42:M44"/>
    <mergeCell ref="M45:M48"/>
    <mergeCell ref="M50:M51"/>
    <mergeCell ref="M52:M55"/>
    <mergeCell ref="M56:M59"/>
    <mergeCell ref="M60:M65"/>
    <mergeCell ref="K36:K37"/>
    <mergeCell ref="K38:K40"/>
    <mergeCell ref="K42:K44"/>
    <mergeCell ref="K45:K48"/>
    <mergeCell ref="K50:K51"/>
    <mergeCell ref="K52:K55"/>
    <mergeCell ref="K56:K59"/>
    <mergeCell ref="K60:K65"/>
    <mergeCell ref="L3:L4"/>
    <mergeCell ref="L5:L7"/>
    <mergeCell ref="L8:L9"/>
    <mergeCell ref="L11:L17"/>
    <mergeCell ref="L18:L21"/>
    <mergeCell ref="L22:L25"/>
    <mergeCell ref="L26:L27"/>
    <mergeCell ref="L28:L29"/>
    <mergeCell ref="L30:L34"/>
    <mergeCell ref="L36:L37"/>
    <mergeCell ref="L38:L40"/>
    <mergeCell ref="L42:L44"/>
    <mergeCell ref="L45:L48"/>
    <mergeCell ref="L50:L51"/>
    <mergeCell ref="L52:L55"/>
    <mergeCell ref="L56:L59"/>
    <mergeCell ref="K3:K4"/>
    <mergeCell ref="K5:K7"/>
    <mergeCell ref="K8:K9"/>
    <mergeCell ref="K11:K17"/>
    <mergeCell ref="K18:K21"/>
    <mergeCell ref="K22:K25"/>
    <mergeCell ref="K26:K27"/>
    <mergeCell ref="K28:K29"/>
    <mergeCell ref="K30:K34"/>
    <mergeCell ref="I45:I48"/>
    <mergeCell ref="I50:I51"/>
    <mergeCell ref="I52:I55"/>
    <mergeCell ref="I56:I59"/>
    <mergeCell ref="I60:I65"/>
    <mergeCell ref="J3:J4"/>
    <mergeCell ref="J5:J7"/>
    <mergeCell ref="J8:J9"/>
    <mergeCell ref="J11:J17"/>
    <mergeCell ref="J18:J21"/>
    <mergeCell ref="J22:J25"/>
    <mergeCell ref="J26:J27"/>
    <mergeCell ref="J28:J29"/>
    <mergeCell ref="J30:J34"/>
    <mergeCell ref="J36:J37"/>
    <mergeCell ref="J38:J40"/>
    <mergeCell ref="J42:J44"/>
    <mergeCell ref="J45:J48"/>
    <mergeCell ref="J50:J51"/>
    <mergeCell ref="J52:J55"/>
    <mergeCell ref="J56:J59"/>
    <mergeCell ref="J60:J65"/>
    <mergeCell ref="I11:I17"/>
    <mergeCell ref="I18:I21"/>
    <mergeCell ref="I22:I25"/>
    <mergeCell ref="I26:I27"/>
    <mergeCell ref="I28:I29"/>
    <mergeCell ref="I30:I34"/>
    <mergeCell ref="I36:I37"/>
    <mergeCell ref="I38:I40"/>
    <mergeCell ref="I42:I44"/>
    <mergeCell ref="G56:G59"/>
    <mergeCell ref="G60:G65"/>
    <mergeCell ref="H5:H7"/>
    <mergeCell ref="H8:H9"/>
    <mergeCell ref="H11:H17"/>
    <mergeCell ref="H18:H21"/>
    <mergeCell ref="H22:H25"/>
    <mergeCell ref="H26:H27"/>
    <mergeCell ref="H28:H29"/>
    <mergeCell ref="H30:H34"/>
    <mergeCell ref="H36:H37"/>
    <mergeCell ref="H38:H40"/>
    <mergeCell ref="H42:H44"/>
    <mergeCell ref="H45:H48"/>
    <mergeCell ref="H50:H51"/>
    <mergeCell ref="H52:H55"/>
    <mergeCell ref="H56:H59"/>
    <mergeCell ref="H60:H65"/>
    <mergeCell ref="G26:G27"/>
    <mergeCell ref="G28:G29"/>
    <mergeCell ref="G30:G34"/>
    <mergeCell ref="G36:G37"/>
    <mergeCell ref="G38:G40"/>
    <mergeCell ref="G42:G44"/>
    <mergeCell ref="G45:G48"/>
    <mergeCell ref="G50:G51"/>
    <mergeCell ref="G52:G55"/>
    <mergeCell ref="C56:C59"/>
    <mergeCell ref="C60:C65"/>
    <mergeCell ref="D3:D4"/>
    <mergeCell ref="E3:E4"/>
    <mergeCell ref="E5:E7"/>
    <mergeCell ref="E8:E9"/>
    <mergeCell ref="E11:E17"/>
    <mergeCell ref="E18:E21"/>
    <mergeCell ref="E22:E25"/>
    <mergeCell ref="E26:E27"/>
    <mergeCell ref="E28:E29"/>
    <mergeCell ref="E30:E34"/>
    <mergeCell ref="E36:E37"/>
    <mergeCell ref="E38:E40"/>
    <mergeCell ref="E42:E44"/>
    <mergeCell ref="E45:E48"/>
    <mergeCell ref="E50:E51"/>
    <mergeCell ref="E52:E55"/>
    <mergeCell ref="E56:E59"/>
    <mergeCell ref="E60:E65"/>
    <mergeCell ref="C26:C27"/>
    <mergeCell ref="C28:C29"/>
    <mergeCell ref="C30:C34"/>
    <mergeCell ref="C36:C37"/>
    <mergeCell ref="C38:C40"/>
    <mergeCell ref="C42:C44"/>
    <mergeCell ref="C45:C48"/>
    <mergeCell ref="C50:C51"/>
    <mergeCell ref="C52:C55"/>
    <mergeCell ref="A56:A59"/>
    <mergeCell ref="A60:A65"/>
    <mergeCell ref="B3:B4"/>
    <mergeCell ref="B5:B7"/>
    <mergeCell ref="B8:B9"/>
    <mergeCell ref="B11:B17"/>
    <mergeCell ref="B18:B21"/>
    <mergeCell ref="B22:B25"/>
    <mergeCell ref="B26:B27"/>
    <mergeCell ref="B28:B29"/>
    <mergeCell ref="B30:B34"/>
    <mergeCell ref="B36:B37"/>
    <mergeCell ref="B38:B40"/>
    <mergeCell ref="B42:B44"/>
    <mergeCell ref="B45:B48"/>
    <mergeCell ref="B50:B51"/>
    <mergeCell ref="B52:B55"/>
    <mergeCell ref="B56:B59"/>
    <mergeCell ref="B60:B65"/>
    <mergeCell ref="A26:A27"/>
    <mergeCell ref="A28:A29"/>
    <mergeCell ref="A30:A34"/>
    <mergeCell ref="A36:A37"/>
    <mergeCell ref="A38:A40"/>
    <mergeCell ref="A42:A44"/>
    <mergeCell ref="A45:A48"/>
    <mergeCell ref="A50:A51"/>
    <mergeCell ref="A52:A55"/>
    <mergeCell ref="A1:M1"/>
    <mergeCell ref="A2:M2"/>
    <mergeCell ref="H3:I3"/>
    <mergeCell ref="A3:A4"/>
    <mergeCell ref="A5:A7"/>
    <mergeCell ref="A8:A9"/>
    <mergeCell ref="A11:A17"/>
    <mergeCell ref="A18:A21"/>
    <mergeCell ref="A22:A25"/>
    <mergeCell ref="C3:C4"/>
    <mergeCell ref="C5:C7"/>
    <mergeCell ref="C8:C9"/>
    <mergeCell ref="C11:C17"/>
    <mergeCell ref="C18:C21"/>
    <mergeCell ref="C22:C25"/>
    <mergeCell ref="F3:F4"/>
    <mergeCell ref="G3:G4"/>
    <mergeCell ref="G5:G7"/>
    <mergeCell ref="G8:G9"/>
    <mergeCell ref="G11:G17"/>
    <mergeCell ref="G18:G21"/>
    <mergeCell ref="G22:G25"/>
    <mergeCell ref="I5:I7"/>
    <mergeCell ref="I8:I9"/>
  </mergeCells>
  <phoneticPr fontId="25" type="noConversion"/>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R117"/>
  <sheetViews>
    <sheetView tabSelected="1" workbookViewId="0">
      <selection activeCell="T6" sqref="T6"/>
    </sheetView>
  </sheetViews>
  <sheetFormatPr defaultColWidth="8" defaultRowHeight="13.5"/>
  <cols>
    <col min="1" max="1" width="4.5" style="26" customWidth="1"/>
    <col min="2" max="2" width="5.875" style="26" customWidth="1"/>
    <col min="3" max="3" width="6.875" style="30" customWidth="1"/>
    <col min="4" max="4" width="5.875" style="26" customWidth="1"/>
    <col min="5" max="5" width="3.875" style="31" customWidth="1"/>
    <col min="6" max="6" width="7.5" style="26" customWidth="1"/>
    <col min="7" max="7" width="5.5" style="26" customWidth="1"/>
    <col min="8" max="8" width="8.25" style="26" customWidth="1"/>
    <col min="9" max="9" width="9.125" style="26" customWidth="1"/>
    <col min="10" max="10" width="8.25" style="26" customWidth="1"/>
    <col min="11" max="11" width="9.125" style="26" customWidth="1"/>
    <col min="12" max="12" width="5.5" style="26" customWidth="1"/>
    <col min="13" max="13" width="9" style="26" customWidth="1"/>
    <col min="14" max="14" width="8.375" style="26" customWidth="1"/>
    <col min="15" max="15" width="5.375" style="32" customWidth="1"/>
    <col min="16" max="17" width="6.875" style="26" customWidth="1"/>
    <col min="18" max="18" width="13.875" style="26" customWidth="1"/>
    <col min="19" max="16384" width="8" style="26"/>
  </cols>
  <sheetData>
    <row r="1" spans="1:18" ht="39.950000000000003" customHeight="1">
      <c r="A1" s="308" t="s">
        <v>1113</v>
      </c>
      <c r="B1" s="308"/>
      <c r="C1" s="309"/>
      <c r="D1" s="308"/>
      <c r="E1" s="308"/>
      <c r="F1" s="308"/>
      <c r="G1" s="308"/>
      <c r="H1" s="308"/>
      <c r="I1" s="308"/>
      <c r="J1" s="308"/>
      <c r="K1" s="308"/>
      <c r="L1" s="308"/>
      <c r="M1" s="308"/>
      <c r="N1" s="308"/>
      <c r="O1" s="308"/>
      <c r="P1" s="308"/>
      <c r="Q1" s="308"/>
    </row>
    <row r="2" spans="1:18" s="27" customFormat="1" ht="18.75">
      <c r="A2" s="310" t="s">
        <v>1114</v>
      </c>
      <c r="B2" s="310"/>
      <c r="C2" s="310"/>
      <c r="D2" s="310"/>
      <c r="E2" s="310"/>
      <c r="F2" s="310"/>
      <c r="G2" s="310"/>
      <c r="H2" s="310"/>
      <c r="I2" s="310"/>
      <c r="J2" s="310"/>
      <c r="K2" s="310"/>
      <c r="L2" s="310"/>
      <c r="M2" s="310"/>
      <c r="N2" s="310"/>
      <c r="O2" s="310"/>
      <c r="P2" s="310"/>
      <c r="Q2" s="310"/>
    </row>
    <row r="3" spans="1:18" ht="54.95" customHeight="1">
      <c r="A3" s="33" t="s">
        <v>24</v>
      </c>
      <c r="B3" s="33" t="s">
        <v>2</v>
      </c>
      <c r="C3" s="33" t="s">
        <v>25</v>
      </c>
      <c r="D3" s="33" t="s">
        <v>26</v>
      </c>
      <c r="E3" s="34" t="s">
        <v>28</v>
      </c>
      <c r="F3" s="33" t="s">
        <v>29</v>
      </c>
      <c r="G3" s="33" t="s">
        <v>30</v>
      </c>
      <c r="H3" s="33" t="s">
        <v>31</v>
      </c>
      <c r="I3" s="33" t="s">
        <v>109</v>
      </c>
      <c r="J3" s="33" t="s">
        <v>8</v>
      </c>
      <c r="K3" s="33" t="s">
        <v>1115</v>
      </c>
      <c r="L3" s="33" t="s">
        <v>1116</v>
      </c>
      <c r="M3" s="33" t="s">
        <v>35</v>
      </c>
      <c r="N3" s="41" t="s">
        <v>1117</v>
      </c>
      <c r="O3" s="41" t="s">
        <v>1118</v>
      </c>
      <c r="P3" s="41" t="s">
        <v>1119</v>
      </c>
      <c r="Q3" s="41" t="s">
        <v>1120</v>
      </c>
      <c r="R3" s="43"/>
    </row>
    <row r="4" spans="1:18" s="28" customFormat="1" ht="54.95" customHeight="1">
      <c r="A4" s="35">
        <v>1</v>
      </c>
      <c r="B4" s="35" t="s">
        <v>17</v>
      </c>
      <c r="C4" s="156" t="s">
        <v>1121</v>
      </c>
      <c r="D4" s="35" t="s">
        <v>1122</v>
      </c>
      <c r="E4" s="319">
        <v>3</v>
      </c>
      <c r="F4" s="39" t="s">
        <v>98</v>
      </c>
      <c r="G4" s="319" t="s">
        <v>127</v>
      </c>
      <c r="H4" s="270">
        <v>51.62</v>
      </c>
      <c r="I4" s="270">
        <f>H4*50</f>
        <v>2581</v>
      </c>
      <c r="J4" s="270">
        <v>18000</v>
      </c>
      <c r="K4" s="270">
        <f>I4+J4</f>
        <v>20581</v>
      </c>
      <c r="L4" s="270" t="s">
        <v>116</v>
      </c>
      <c r="M4" s="35"/>
      <c r="N4" s="35" t="s">
        <v>1123</v>
      </c>
      <c r="O4" s="35">
        <v>3</v>
      </c>
      <c r="P4" s="35"/>
      <c r="Q4" s="35"/>
    </row>
    <row r="5" spans="1:18" s="28" customFormat="1" ht="24" customHeight="1">
      <c r="A5" s="35">
        <v>2</v>
      </c>
      <c r="B5" s="35" t="s">
        <v>17</v>
      </c>
      <c r="C5" s="156"/>
      <c r="D5" s="39" t="s">
        <v>1124</v>
      </c>
      <c r="E5" s="319"/>
      <c r="F5" s="39" t="s">
        <v>44</v>
      </c>
      <c r="G5" s="319"/>
      <c r="H5" s="270"/>
      <c r="I5" s="270"/>
      <c r="J5" s="270"/>
      <c r="K5" s="270"/>
      <c r="L5" s="270"/>
      <c r="M5" s="35"/>
      <c r="N5" s="35" t="s">
        <v>1123</v>
      </c>
      <c r="O5" s="35">
        <v>3</v>
      </c>
      <c r="P5" s="35"/>
      <c r="Q5" s="35"/>
    </row>
    <row r="6" spans="1:18" s="28" customFormat="1" ht="24" customHeight="1">
      <c r="A6" s="35">
        <v>3</v>
      </c>
      <c r="B6" s="35" t="s">
        <v>17</v>
      </c>
      <c r="C6" s="156"/>
      <c r="D6" s="39" t="s">
        <v>1125</v>
      </c>
      <c r="E6" s="319"/>
      <c r="F6" s="39" t="s">
        <v>46</v>
      </c>
      <c r="G6" s="319"/>
      <c r="H6" s="270"/>
      <c r="I6" s="270"/>
      <c r="J6" s="270"/>
      <c r="K6" s="270"/>
      <c r="L6" s="270"/>
      <c r="M6" s="35"/>
      <c r="N6" s="35" t="s">
        <v>1123</v>
      </c>
      <c r="O6" s="35">
        <v>3</v>
      </c>
      <c r="P6" s="35"/>
      <c r="Q6" s="35"/>
    </row>
    <row r="7" spans="1:18" s="28" customFormat="1" ht="24" customHeight="1">
      <c r="A7" s="35">
        <v>4</v>
      </c>
      <c r="B7" s="35" t="s">
        <v>17</v>
      </c>
      <c r="C7" s="156" t="s">
        <v>1126</v>
      </c>
      <c r="D7" s="35" t="s">
        <v>1127</v>
      </c>
      <c r="E7" s="319">
        <v>5</v>
      </c>
      <c r="F7" s="39" t="s">
        <v>98</v>
      </c>
      <c r="G7" s="319" t="s">
        <v>127</v>
      </c>
      <c r="H7" s="270">
        <v>62.4</v>
      </c>
      <c r="I7" s="270">
        <f>H7*50</f>
        <v>3120</v>
      </c>
      <c r="J7" s="270">
        <v>30000</v>
      </c>
      <c r="K7" s="270">
        <f>J7+I7</f>
        <v>33120</v>
      </c>
      <c r="L7" s="270" t="s">
        <v>116</v>
      </c>
      <c r="M7" s="35"/>
      <c r="N7" s="35" t="s">
        <v>1123</v>
      </c>
      <c r="O7" s="35">
        <v>5</v>
      </c>
      <c r="P7" s="35"/>
      <c r="Q7" s="35"/>
    </row>
    <row r="8" spans="1:18" s="28" customFormat="1" ht="24" customHeight="1">
      <c r="A8" s="35">
        <v>5</v>
      </c>
      <c r="B8" s="35" t="s">
        <v>17</v>
      </c>
      <c r="C8" s="156"/>
      <c r="D8" s="39" t="s">
        <v>1128</v>
      </c>
      <c r="E8" s="319"/>
      <c r="F8" s="39" t="s">
        <v>42</v>
      </c>
      <c r="G8" s="319"/>
      <c r="H8" s="270"/>
      <c r="I8" s="270"/>
      <c r="J8" s="270"/>
      <c r="K8" s="270"/>
      <c r="L8" s="270"/>
      <c r="M8" s="35"/>
      <c r="N8" s="35" t="s">
        <v>1123</v>
      </c>
      <c r="O8" s="35">
        <v>5</v>
      </c>
      <c r="P8" s="35"/>
      <c r="Q8" s="35"/>
    </row>
    <row r="9" spans="1:18" s="28" customFormat="1" ht="24" customHeight="1">
      <c r="A9" s="35">
        <v>6</v>
      </c>
      <c r="B9" s="35" t="s">
        <v>17</v>
      </c>
      <c r="C9" s="156"/>
      <c r="D9" s="39" t="s">
        <v>1129</v>
      </c>
      <c r="E9" s="319"/>
      <c r="F9" s="39" t="s">
        <v>44</v>
      </c>
      <c r="G9" s="319"/>
      <c r="H9" s="270"/>
      <c r="I9" s="270"/>
      <c r="J9" s="270"/>
      <c r="K9" s="270"/>
      <c r="L9" s="270"/>
      <c r="M9" s="35"/>
      <c r="N9" s="35" t="s">
        <v>1123</v>
      </c>
      <c r="O9" s="35">
        <v>5</v>
      </c>
      <c r="P9" s="35"/>
      <c r="Q9" s="35"/>
    </row>
    <row r="10" spans="1:18" s="28" customFormat="1" ht="24" customHeight="1">
      <c r="A10" s="35">
        <v>7</v>
      </c>
      <c r="B10" s="35" t="s">
        <v>17</v>
      </c>
      <c r="C10" s="156"/>
      <c r="D10" s="39" t="s">
        <v>1130</v>
      </c>
      <c r="E10" s="319"/>
      <c r="F10" s="39" t="s">
        <v>55</v>
      </c>
      <c r="G10" s="319"/>
      <c r="H10" s="270"/>
      <c r="I10" s="270"/>
      <c r="J10" s="270"/>
      <c r="K10" s="270"/>
      <c r="L10" s="270"/>
      <c r="M10" s="35"/>
      <c r="N10" s="35" t="s">
        <v>1123</v>
      </c>
      <c r="O10" s="35">
        <v>5</v>
      </c>
      <c r="P10" s="35"/>
      <c r="Q10" s="35"/>
    </row>
    <row r="11" spans="1:18" s="28" customFormat="1" ht="24" customHeight="1">
      <c r="A11" s="35">
        <v>8</v>
      </c>
      <c r="B11" s="35" t="s">
        <v>17</v>
      </c>
      <c r="C11" s="156"/>
      <c r="D11" s="39" t="s">
        <v>1131</v>
      </c>
      <c r="E11" s="319"/>
      <c r="F11" s="39" t="s">
        <v>46</v>
      </c>
      <c r="G11" s="319"/>
      <c r="H11" s="270"/>
      <c r="I11" s="270"/>
      <c r="J11" s="270"/>
      <c r="K11" s="270"/>
      <c r="L11" s="270"/>
      <c r="M11" s="35"/>
      <c r="N11" s="35" t="s">
        <v>1123</v>
      </c>
      <c r="O11" s="35">
        <v>5</v>
      </c>
      <c r="P11" s="35"/>
      <c r="Q11" s="35"/>
    </row>
    <row r="12" spans="1:18" s="28" customFormat="1" ht="24" customHeight="1">
      <c r="A12" s="35">
        <v>9</v>
      </c>
      <c r="B12" s="35" t="s">
        <v>17</v>
      </c>
      <c r="C12" s="156" t="s">
        <v>1126</v>
      </c>
      <c r="D12" s="39" t="s">
        <v>1132</v>
      </c>
      <c r="E12" s="319" t="s">
        <v>1133</v>
      </c>
      <c r="F12" s="39" t="s">
        <v>42</v>
      </c>
      <c r="G12" s="319" t="s">
        <v>127</v>
      </c>
      <c r="H12" s="270">
        <v>28.35</v>
      </c>
      <c r="I12" s="270">
        <f>H12*50</f>
        <v>1417.5</v>
      </c>
      <c r="J12" s="270">
        <v>36000</v>
      </c>
      <c r="K12" s="270">
        <f>J12+I12</f>
        <v>37417.5</v>
      </c>
      <c r="L12" s="270" t="s">
        <v>116</v>
      </c>
      <c r="M12" s="35"/>
      <c r="N12" s="35"/>
      <c r="O12" s="35">
        <v>6</v>
      </c>
      <c r="P12" s="35"/>
      <c r="Q12" s="35"/>
    </row>
    <row r="13" spans="1:18" s="28" customFormat="1" ht="24" customHeight="1">
      <c r="A13" s="35">
        <v>10</v>
      </c>
      <c r="B13" s="35" t="s">
        <v>17</v>
      </c>
      <c r="C13" s="156"/>
      <c r="D13" s="35" t="s">
        <v>1134</v>
      </c>
      <c r="E13" s="319"/>
      <c r="F13" s="39" t="s">
        <v>98</v>
      </c>
      <c r="G13" s="319"/>
      <c r="H13" s="270"/>
      <c r="I13" s="270"/>
      <c r="J13" s="270"/>
      <c r="K13" s="270"/>
      <c r="L13" s="270"/>
      <c r="M13" s="35"/>
      <c r="N13" s="35" t="s">
        <v>1123</v>
      </c>
      <c r="O13" s="35">
        <v>6</v>
      </c>
      <c r="P13" s="35"/>
      <c r="Q13" s="35"/>
    </row>
    <row r="14" spans="1:18" s="28" customFormat="1" ht="24" customHeight="1">
      <c r="A14" s="35">
        <v>11</v>
      </c>
      <c r="B14" s="35" t="s">
        <v>17</v>
      </c>
      <c r="C14" s="156"/>
      <c r="D14" s="39" t="s">
        <v>1135</v>
      </c>
      <c r="E14" s="319"/>
      <c r="F14" s="39" t="s">
        <v>44</v>
      </c>
      <c r="G14" s="319"/>
      <c r="H14" s="270"/>
      <c r="I14" s="270"/>
      <c r="J14" s="270"/>
      <c r="K14" s="270"/>
      <c r="L14" s="270"/>
      <c r="M14" s="35"/>
      <c r="N14" s="35" t="s">
        <v>1123</v>
      </c>
      <c r="O14" s="35">
        <v>6</v>
      </c>
      <c r="P14" s="35"/>
      <c r="Q14" s="35"/>
    </row>
    <row r="15" spans="1:18" s="28" customFormat="1" ht="24" customHeight="1">
      <c r="A15" s="35">
        <v>12</v>
      </c>
      <c r="B15" s="35" t="s">
        <v>17</v>
      </c>
      <c r="C15" s="156"/>
      <c r="D15" s="39" t="s">
        <v>1136</v>
      </c>
      <c r="E15" s="319"/>
      <c r="F15" s="39" t="s">
        <v>44</v>
      </c>
      <c r="G15" s="319"/>
      <c r="H15" s="270"/>
      <c r="I15" s="270"/>
      <c r="J15" s="270"/>
      <c r="K15" s="270"/>
      <c r="L15" s="270"/>
      <c r="M15" s="35"/>
      <c r="N15" s="35" t="s">
        <v>1123</v>
      </c>
      <c r="O15" s="35">
        <v>6</v>
      </c>
      <c r="P15" s="35"/>
      <c r="Q15" s="35"/>
    </row>
    <row r="16" spans="1:18" s="28" customFormat="1" ht="24" customHeight="1">
      <c r="A16" s="35">
        <v>13</v>
      </c>
      <c r="B16" s="35" t="s">
        <v>17</v>
      </c>
      <c r="C16" s="156"/>
      <c r="D16" s="39" t="s">
        <v>1137</v>
      </c>
      <c r="E16" s="319"/>
      <c r="F16" s="39" t="s">
        <v>82</v>
      </c>
      <c r="G16" s="319"/>
      <c r="H16" s="270"/>
      <c r="I16" s="270"/>
      <c r="J16" s="270"/>
      <c r="K16" s="270"/>
      <c r="L16" s="270"/>
      <c r="M16" s="35"/>
      <c r="N16" s="35" t="s">
        <v>1123</v>
      </c>
      <c r="O16" s="35">
        <v>6</v>
      </c>
      <c r="P16" s="35"/>
      <c r="Q16" s="35"/>
    </row>
    <row r="17" spans="1:17" s="28" customFormat="1" ht="24" customHeight="1">
      <c r="A17" s="35">
        <v>14</v>
      </c>
      <c r="B17" s="35" t="s">
        <v>17</v>
      </c>
      <c r="C17" s="156"/>
      <c r="D17" s="39" t="s">
        <v>1138</v>
      </c>
      <c r="E17" s="319"/>
      <c r="F17" s="39" t="s">
        <v>46</v>
      </c>
      <c r="G17" s="319"/>
      <c r="H17" s="270"/>
      <c r="I17" s="270"/>
      <c r="J17" s="270"/>
      <c r="K17" s="270"/>
      <c r="L17" s="270"/>
      <c r="M17" s="35"/>
      <c r="N17" s="35" t="s">
        <v>1123</v>
      </c>
      <c r="O17" s="35">
        <v>5</v>
      </c>
      <c r="P17" s="35"/>
      <c r="Q17" s="35"/>
    </row>
    <row r="18" spans="1:17" s="28" customFormat="1" ht="24" customHeight="1">
      <c r="A18" s="35">
        <v>15</v>
      </c>
      <c r="B18" s="35" t="s">
        <v>17</v>
      </c>
      <c r="C18" s="312" t="s">
        <v>1139</v>
      </c>
      <c r="D18" s="39" t="s">
        <v>1140</v>
      </c>
      <c r="E18" s="319" t="s">
        <v>1141</v>
      </c>
      <c r="F18" s="39" t="s">
        <v>42</v>
      </c>
      <c r="G18" s="319" t="s">
        <v>127</v>
      </c>
      <c r="H18" s="270">
        <v>40.42</v>
      </c>
      <c r="I18" s="270">
        <v>2021</v>
      </c>
      <c r="J18" s="270">
        <f>6000*E18</f>
        <v>42000</v>
      </c>
      <c r="K18" s="270">
        <f>J18+I18</f>
        <v>44021</v>
      </c>
      <c r="L18" s="270" t="s">
        <v>116</v>
      </c>
      <c r="M18" s="42" t="s">
        <v>1142</v>
      </c>
      <c r="N18" s="35" t="s">
        <v>1123</v>
      </c>
      <c r="O18" s="35">
        <v>7</v>
      </c>
      <c r="P18" s="35"/>
      <c r="Q18" s="35"/>
    </row>
    <row r="19" spans="1:17" s="28" customFormat="1" ht="24" customHeight="1">
      <c r="A19" s="35">
        <v>16</v>
      </c>
      <c r="B19" s="35" t="s">
        <v>17</v>
      </c>
      <c r="C19" s="313"/>
      <c r="D19" s="39" t="s">
        <v>1143</v>
      </c>
      <c r="E19" s="319"/>
      <c r="F19" s="39" t="s">
        <v>1144</v>
      </c>
      <c r="G19" s="319"/>
      <c r="H19" s="270"/>
      <c r="I19" s="270"/>
      <c r="J19" s="270"/>
      <c r="K19" s="270"/>
      <c r="L19" s="270"/>
      <c r="M19" s="42"/>
      <c r="N19" s="35"/>
      <c r="O19" s="35">
        <v>7</v>
      </c>
      <c r="P19" s="35"/>
      <c r="Q19" s="35"/>
    </row>
    <row r="20" spans="1:17" s="28" customFormat="1" ht="24" customHeight="1">
      <c r="A20" s="35">
        <v>17</v>
      </c>
      <c r="B20" s="35" t="s">
        <v>17</v>
      </c>
      <c r="C20" s="312"/>
      <c r="D20" s="39" t="s">
        <v>1145</v>
      </c>
      <c r="E20" s="319"/>
      <c r="F20" s="39" t="s">
        <v>98</v>
      </c>
      <c r="G20" s="319"/>
      <c r="H20" s="270"/>
      <c r="I20" s="270"/>
      <c r="J20" s="270"/>
      <c r="K20" s="270"/>
      <c r="L20" s="270"/>
      <c r="M20" s="42"/>
      <c r="N20" s="35" t="s">
        <v>1123</v>
      </c>
      <c r="O20" s="35">
        <v>7</v>
      </c>
      <c r="P20" s="35"/>
      <c r="Q20" s="35"/>
    </row>
    <row r="21" spans="1:17" s="28" customFormat="1" ht="24" customHeight="1">
      <c r="A21" s="35">
        <v>18</v>
      </c>
      <c r="B21" s="35" t="s">
        <v>17</v>
      </c>
      <c r="C21" s="313"/>
      <c r="D21" s="39" t="s">
        <v>1146</v>
      </c>
      <c r="E21" s="319"/>
      <c r="F21" s="39" t="s">
        <v>82</v>
      </c>
      <c r="G21" s="319"/>
      <c r="H21" s="270"/>
      <c r="I21" s="270"/>
      <c r="J21" s="270"/>
      <c r="K21" s="270"/>
      <c r="L21" s="270"/>
      <c r="M21" s="42"/>
      <c r="N21" s="35" t="s">
        <v>1123</v>
      </c>
      <c r="O21" s="35">
        <v>7</v>
      </c>
      <c r="P21" s="35"/>
      <c r="Q21" s="35"/>
    </row>
    <row r="22" spans="1:17" s="28" customFormat="1" ht="24" customHeight="1">
      <c r="A22" s="35">
        <v>19</v>
      </c>
      <c r="B22" s="35" t="s">
        <v>17</v>
      </c>
      <c r="C22" s="313"/>
      <c r="D22" s="39" t="s">
        <v>1147</v>
      </c>
      <c r="E22" s="319"/>
      <c r="F22" s="39" t="s">
        <v>46</v>
      </c>
      <c r="G22" s="319"/>
      <c r="H22" s="270"/>
      <c r="I22" s="270"/>
      <c r="J22" s="270"/>
      <c r="K22" s="270"/>
      <c r="L22" s="270"/>
      <c r="M22" s="42"/>
      <c r="N22" s="35" t="s">
        <v>1123</v>
      </c>
      <c r="O22" s="35">
        <v>6</v>
      </c>
      <c r="P22" s="35"/>
      <c r="Q22" s="35"/>
    </row>
    <row r="23" spans="1:17" s="28" customFormat="1" ht="24" customHeight="1">
      <c r="A23" s="35">
        <v>20</v>
      </c>
      <c r="B23" s="35" t="s">
        <v>17</v>
      </c>
      <c r="C23" s="313"/>
      <c r="D23" s="39" t="s">
        <v>1148</v>
      </c>
      <c r="E23" s="319"/>
      <c r="F23" s="39" t="s">
        <v>136</v>
      </c>
      <c r="G23" s="319"/>
      <c r="H23" s="270"/>
      <c r="I23" s="270"/>
      <c r="J23" s="270"/>
      <c r="K23" s="270"/>
      <c r="L23" s="270"/>
      <c r="M23" s="42"/>
      <c r="N23" s="35" t="s">
        <v>1123</v>
      </c>
      <c r="O23" s="35">
        <v>6</v>
      </c>
      <c r="P23" s="35"/>
      <c r="Q23" s="35"/>
    </row>
    <row r="24" spans="1:17" s="28" customFormat="1" ht="24" customHeight="1">
      <c r="A24" s="35">
        <v>21</v>
      </c>
      <c r="B24" s="35" t="s">
        <v>17</v>
      </c>
      <c r="C24" s="313"/>
      <c r="D24" s="39" t="s">
        <v>1149</v>
      </c>
      <c r="E24" s="319"/>
      <c r="F24" s="39" t="s">
        <v>136</v>
      </c>
      <c r="G24" s="319"/>
      <c r="H24" s="270"/>
      <c r="I24" s="270"/>
      <c r="J24" s="270"/>
      <c r="K24" s="270"/>
      <c r="L24" s="270"/>
      <c r="M24" s="42"/>
      <c r="N24" s="35" t="s">
        <v>1123</v>
      </c>
      <c r="O24" s="35">
        <v>7</v>
      </c>
      <c r="P24" s="35"/>
      <c r="Q24" s="35"/>
    </row>
    <row r="25" spans="1:17" s="28" customFormat="1" ht="30" customHeight="1">
      <c r="A25" s="35">
        <v>22</v>
      </c>
      <c r="B25" s="35" t="s">
        <v>17</v>
      </c>
      <c r="C25" s="37" t="s">
        <v>1150</v>
      </c>
      <c r="D25" s="35" t="s">
        <v>1151</v>
      </c>
      <c r="E25" s="38">
        <v>1</v>
      </c>
      <c r="F25" s="39" t="s">
        <v>98</v>
      </c>
      <c r="G25" s="38" t="s">
        <v>127</v>
      </c>
      <c r="H25" s="35">
        <v>33</v>
      </c>
      <c r="I25" s="35">
        <f t="shared" ref="I25:I29" si="0">H25*50</f>
        <v>1650</v>
      </c>
      <c r="J25" s="35">
        <v>6000</v>
      </c>
      <c r="K25" s="35">
        <f t="shared" ref="K25:K29" si="1">J25+I25</f>
        <v>7650</v>
      </c>
      <c r="L25" s="35" t="s">
        <v>116</v>
      </c>
      <c r="M25" s="35"/>
      <c r="N25" s="35" t="s">
        <v>1123</v>
      </c>
      <c r="O25" s="35">
        <v>1</v>
      </c>
      <c r="P25" s="35"/>
      <c r="Q25" s="35"/>
    </row>
    <row r="26" spans="1:17" s="28" customFormat="1" ht="24" customHeight="1">
      <c r="A26" s="35">
        <v>23</v>
      </c>
      <c r="B26" s="35" t="s">
        <v>17</v>
      </c>
      <c r="C26" s="156" t="s">
        <v>1150</v>
      </c>
      <c r="D26" s="35" t="s">
        <v>1152</v>
      </c>
      <c r="E26" s="319">
        <v>3</v>
      </c>
      <c r="F26" s="39" t="s">
        <v>98</v>
      </c>
      <c r="G26" s="319" t="s">
        <v>127</v>
      </c>
      <c r="H26" s="270">
        <v>33</v>
      </c>
      <c r="I26" s="270">
        <f t="shared" si="0"/>
        <v>1650</v>
      </c>
      <c r="J26" s="270">
        <v>18000</v>
      </c>
      <c r="K26" s="270">
        <f t="shared" si="1"/>
        <v>19650</v>
      </c>
      <c r="L26" s="270" t="s">
        <v>116</v>
      </c>
      <c r="M26" s="35"/>
      <c r="N26" s="35" t="s">
        <v>1123</v>
      </c>
      <c r="O26" s="35">
        <v>3</v>
      </c>
      <c r="P26" s="35"/>
      <c r="Q26" s="35"/>
    </row>
    <row r="27" spans="1:17" s="28" customFormat="1" ht="24" customHeight="1">
      <c r="A27" s="35">
        <v>24</v>
      </c>
      <c r="B27" s="35" t="s">
        <v>17</v>
      </c>
      <c r="C27" s="156"/>
      <c r="D27" s="39" t="s">
        <v>1153</v>
      </c>
      <c r="E27" s="319"/>
      <c r="F27" s="39" t="s">
        <v>55</v>
      </c>
      <c r="G27" s="319"/>
      <c r="H27" s="270"/>
      <c r="I27" s="270"/>
      <c r="J27" s="270"/>
      <c r="K27" s="270"/>
      <c r="L27" s="270"/>
      <c r="M27" s="35"/>
      <c r="N27" s="35" t="s">
        <v>1123</v>
      </c>
      <c r="O27" s="35">
        <v>3</v>
      </c>
      <c r="P27" s="35"/>
      <c r="Q27" s="35"/>
    </row>
    <row r="28" spans="1:17" s="28" customFormat="1" ht="24" customHeight="1">
      <c r="A28" s="35">
        <v>25</v>
      </c>
      <c r="B28" s="35" t="s">
        <v>17</v>
      </c>
      <c r="C28" s="156"/>
      <c r="D28" s="39" t="s">
        <v>1154</v>
      </c>
      <c r="E28" s="319"/>
      <c r="F28" s="39" t="s">
        <v>90</v>
      </c>
      <c r="G28" s="319"/>
      <c r="H28" s="270"/>
      <c r="I28" s="270"/>
      <c r="J28" s="270"/>
      <c r="K28" s="270"/>
      <c r="L28" s="270"/>
      <c r="M28" s="35"/>
      <c r="N28" s="35" t="s">
        <v>1123</v>
      </c>
      <c r="O28" s="35"/>
      <c r="P28" s="35"/>
      <c r="Q28" s="35"/>
    </row>
    <row r="29" spans="1:17" s="28" customFormat="1" ht="24" customHeight="1">
      <c r="A29" s="35">
        <v>26</v>
      </c>
      <c r="B29" s="35" t="s">
        <v>17</v>
      </c>
      <c r="C29" s="156" t="s">
        <v>1150</v>
      </c>
      <c r="D29" s="35" t="s">
        <v>1155</v>
      </c>
      <c r="E29" s="319" t="s">
        <v>1156</v>
      </c>
      <c r="F29" s="39" t="s">
        <v>98</v>
      </c>
      <c r="G29" s="319" t="s">
        <v>127</v>
      </c>
      <c r="H29" s="270">
        <v>35</v>
      </c>
      <c r="I29" s="270">
        <f t="shared" si="0"/>
        <v>1750</v>
      </c>
      <c r="J29" s="270">
        <v>12000</v>
      </c>
      <c r="K29" s="270">
        <f t="shared" si="1"/>
        <v>13750</v>
      </c>
      <c r="L29" s="42" t="s">
        <v>116</v>
      </c>
      <c r="M29" s="35"/>
      <c r="N29" s="35" t="s">
        <v>1123</v>
      </c>
      <c r="O29" s="35">
        <v>2</v>
      </c>
      <c r="P29" s="35"/>
      <c r="Q29" s="35"/>
    </row>
    <row r="30" spans="1:17" s="28" customFormat="1" ht="24" customHeight="1">
      <c r="A30" s="35">
        <v>27</v>
      </c>
      <c r="B30" s="35" t="s">
        <v>17</v>
      </c>
      <c r="C30" s="270"/>
      <c r="D30" s="39" t="s">
        <v>1157</v>
      </c>
      <c r="E30" s="319"/>
      <c r="F30" s="39" t="s">
        <v>44</v>
      </c>
      <c r="G30" s="319"/>
      <c r="H30" s="270"/>
      <c r="I30" s="270"/>
      <c r="J30" s="270"/>
      <c r="K30" s="270"/>
      <c r="L30" s="42"/>
      <c r="M30" s="35"/>
      <c r="N30" s="35" t="s">
        <v>1123</v>
      </c>
      <c r="O30" s="35">
        <v>2</v>
      </c>
      <c r="P30" s="35"/>
      <c r="Q30" s="35"/>
    </row>
    <row r="31" spans="1:17" s="28" customFormat="1" ht="24" customHeight="1">
      <c r="A31" s="35">
        <v>30</v>
      </c>
      <c r="B31" s="35" t="s">
        <v>17</v>
      </c>
      <c r="C31" s="156" t="s">
        <v>1158</v>
      </c>
      <c r="D31" s="35" t="s">
        <v>1159</v>
      </c>
      <c r="E31" s="319">
        <v>5</v>
      </c>
      <c r="F31" s="39" t="s">
        <v>98</v>
      </c>
      <c r="G31" s="319" t="s">
        <v>127</v>
      </c>
      <c r="H31" s="270">
        <v>125.6</v>
      </c>
      <c r="I31" s="270">
        <f>H31*50</f>
        <v>6280</v>
      </c>
      <c r="J31" s="270">
        <f>6000*E31</f>
        <v>30000</v>
      </c>
      <c r="K31" s="270">
        <f>I31+J31</f>
        <v>36280</v>
      </c>
      <c r="L31" s="270" t="s">
        <v>116</v>
      </c>
      <c r="M31" s="35"/>
      <c r="N31" s="35" t="s">
        <v>1123</v>
      </c>
      <c r="O31" s="35">
        <v>5</v>
      </c>
      <c r="P31" s="35"/>
      <c r="Q31" s="35"/>
    </row>
    <row r="32" spans="1:17" s="28" customFormat="1" ht="24" customHeight="1">
      <c r="A32" s="35">
        <v>31</v>
      </c>
      <c r="B32" s="35" t="s">
        <v>17</v>
      </c>
      <c r="C32" s="156"/>
      <c r="D32" s="39" t="s">
        <v>1160</v>
      </c>
      <c r="E32" s="319"/>
      <c r="F32" s="39" t="s">
        <v>42</v>
      </c>
      <c r="G32" s="319"/>
      <c r="H32" s="270"/>
      <c r="I32" s="270"/>
      <c r="J32" s="270"/>
      <c r="K32" s="270"/>
      <c r="L32" s="270"/>
      <c r="M32" s="35"/>
      <c r="N32" s="35" t="s">
        <v>1123</v>
      </c>
      <c r="O32" s="35">
        <v>5</v>
      </c>
      <c r="P32" s="35"/>
      <c r="Q32" s="35"/>
    </row>
    <row r="33" spans="1:17" s="28" customFormat="1" ht="24" customHeight="1">
      <c r="A33" s="35">
        <v>32</v>
      </c>
      <c r="B33" s="35" t="s">
        <v>17</v>
      </c>
      <c r="C33" s="156"/>
      <c r="D33" s="39" t="s">
        <v>1161</v>
      </c>
      <c r="E33" s="319"/>
      <c r="F33" s="39" t="s">
        <v>44</v>
      </c>
      <c r="G33" s="319"/>
      <c r="H33" s="270"/>
      <c r="I33" s="270"/>
      <c r="J33" s="270"/>
      <c r="K33" s="270"/>
      <c r="L33" s="270"/>
      <c r="M33" s="35"/>
      <c r="N33" s="35" t="s">
        <v>1123</v>
      </c>
      <c r="O33" s="35">
        <v>5</v>
      </c>
      <c r="P33" s="35"/>
      <c r="Q33" s="35"/>
    </row>
    <row r="34" spans="1:17" s="28" customFormat="1" ht="24" customHeight="1">
      <c r="A34" s="35">
        <v>33</v>
      </c>
      <c r="B34" s="35" t="s">
        <v>17</v>
      </c>
      <c r="C34" s="156"/>
      <c r="D34" s="39" t="s">
        <v>1162</v>
      </c>
      <c r="E34" s="319"/>
      <c r="F34" s="39" t="s">
        <v>82</v>
      </c>
      <c r="G34" s="319"/>
      <c r="H34" s="270"/>
      <c r="I34" s="270"/>
      <c r="J34" s="270"/>
      <c r="K34" s="270"/>
      <c r="L34" s="270"/>
      <c r="M34" s="35"/>
      <c r="N34" s="35" t="s">
        <v>1123</v>
      </c>
      <c r="O34" s="35">
        <v>5</v>
      </c>
      <c r="P34" s="35"/>
      <c r="Q34" s="35"/>
    </row>
    <row r="35" spans="1:17" s="28" customFormat="1" ht="24" customHeight="1">
      <c r="A35" s="35">
        <v>34</v>
      </c>
      <c r="B35" s="35" t="s">
        <v>17</v>
      </c>
      <c r="C35" s="156"/>
      <c r="D35" s="39" t="s">
        <v>1163</v>
      </c>
      <c r="E35" s="319"/>
      <c r="F35" s="39" t="s">
        <v>136</v>
      </c>
      <c r="G35" s="319"/>
      <c r="H35" s="270"/>
      <c r="I35" s="270"/>
      <c r="J35" s="270"/>
      <c r="K35" s="270"/>
      <c r="L35" s="270"/>
      <c r="M35" s="35"/>
      <c r="N35" s="35" t="s">
        <v>1123</v>
      </c>
      <c r="O35" s="35">
        <v>5</v>
      </c>
      <c r="P35" s="35"/>
      <c r="Q35" s="35"/>
    </row>
    <row r="36" spans="1:17" s="28" customFormat="1" ht="24" customHeight="1">
      <c r="A36" s="35">
        <v>35</v>
      </c>
      <c r="B36" s="35" t="s">
        <v>17</v>
      </c>
      <c r="C36" s="156" t="s">
        <v>1164</v>
      </c>
      <c r="D36" s="35" t="s">
        <v>1165</v>
      </c>
      <c r="E36" s="319">
        <v>4</v>
      </c>
      <c r="F36" s="39" t="s">
        <v>98</v>
      </c>
      <c r="G36" s="319" t="s">
        <v>127</v>
      </c>
      <c r="H36" s="270">
        <v>36.54</v>
      </c>
      <c r="I36" s="270">
        <f>H36*50</f>
        <v>1827</v>
      </c>
      <c r="J36" s="270">
        <f>6000*E36</f>
        <v>24000</v>
      </c>
      <c r="K36" s="270">
        <f>I36+J36</f>
        <v>25827</v>
      </c>
      <c r="L36" s="270" t="s">
        <v>116</v>
      </c>
      <c r="M36" s="35"/>
      <c r="N36" s="35" t="s">
        <v>1123</v>
      </c>
      <c r="O36" s="35">
        <v>4</v>
      </c>
      <c r="P36" s="35"/>
      <c r="Q36" s="35"/>
    </row>
    <row r="37" spans="1:17" s="28" customFormat="1" ht="24" customHeight="1">
      <c r="A37" s="35">
        <v>36</v>
      </c>
      <c r="B37" s="35" t="s">
        <v>17</v>
      </c>
      <c r="C37" s="156"/>
      <c r="D37" s="39" t="s">
        <v>1166</v>
      </c>
      <c r="E37" s="319"/>
      <c r="F37" s="39" t="s">
        <v>42</v>
      </c>
      <c r="G37" s="319"/>
      <c r="H37" s="270"/>
      <c r="I37" s="270"/>
      <c r="J37" s="270"/>
      <c r="K37" s="270"/>
      <c r="L37" s="270"/>
      <c r="M37" s="35"/>
      <c r="N37" s="35" t="s">
        <v>1123</v>
      </c>
      <c r="O37" s="35">
        <v>4</v>
      </c>
      <c r="P37" s="35"/>
      <c r="Q37" s="35"/>
    </row>
    <row r="38" spans="1:17" s="28" customFormat="1" ht="24" customHeight="1">
      <c r="A38" s="35">
        <v>37</v>
      </c>
      <c r="B38" s="35" t="s">
        <v>17</v>
      </c>
      <c r="C38" s="156"/>
      <c r="D38" s="39" t="s">
        <v>1167</v>
      </c>
      <c r="E38" s="319"/>
      <c r="F38" s="39" t="s">
        <v>44</v>
      </c>
      <c r="G38" s="319"/>
      <c r="H38" s="270"/>
      <c r="I38" s="270"/>
      <c r="J38" s="270"/>
      <c r="K38" s="270"/>
      <c r="L38" s="270"/>
      <c r="M38" s="35"/>
      <c r="N38" s="35" t="s">
        <v>1123</v>
      </c>
      <c r="O38" s="35">
        <v>4</v>
      </c>
      <c r="P38" s="35"/>
      <c r="Q38" s="35"/>
    </row>
    <row r="39" spans="1:17" s="28" customFormat="1" ht="24" customHeight="1">
      <c r="A39" s="35">
        <v>38</v>
      </c>
      <c r="B39" s="35" t="s">
        <v>17</v>
      </c>
      <c r="C39" s="156"/>
      <c r="D39" s="39" t="s">
        <v>1168</v>
      </c>
      <c r="E39" s="319"/>
      <c r="F39" s="39" t="s">
        <v>55</v>
      </c>
      <c r="G39" s="319"/>
      <c r="H39" s="270"/>
      <c r="I39" s="270"/>
      <c r="J39" s="270"/>
      <c r="K39" s="270"/>
      <c r="L39" s="270"/>
      <c r="M39" s="35"/>
      <c r="N39" s="35" t="s">
        <v>1123</v>
      </c>
      <c r="O39" s="35">
        <v>4</v>
      </c>
      <c r="P39" s="35"/>
      <c r="Q39" s="35"/>
    </row>
    <row r="40" spans="1:17" s="28" customFormat="1" ht="24" customHeight="1">
      <c r="A40" s="35">
        <v>39</v>
      </c>
      <c r="B40" s="35" t="s">
        <v>17</v>
      </c>
      <c r="C40" s="156" t="s">
        <v>1164</v>
      </c>
      <c r="D40" s="35" t="s">
        <v>1169</v>
      </c>
      <c r="E40" s="319">
        <v>5</v>
      </c>
      <c r="F40" s="39" t="s">
        <v>98</v>
      </c>
      <c r="G40" s="319" t="s">
        <v>127</v>
      </c>
      <c r="H40" s="270">
        <v>64.84</v>
      </c>
      <c r="I40" s="270">
        <f>H40*50</f>
        <v>3242</v>
      </c>
      <c r="J40" s="270">
        <f>6000*E40</f>
        <v>30000</v>
      </c>
      <c r="K40" s="270">
        <f>J40+I40</f>
        <v>33242</v>
      </c>
      <c r="L40" s="270" t="s">
        <v>116</v>
      </c>
      <c r="M40" s="35"/>
      <c r="N40" s="35" t="s">
        <v>1123</v>
      </c>
      <c r="O40" s="35">
        <v>5</v>
      </c>
      <c r="P40" s="35"/>
      <c r="Q40" s="35"/>
    </row>
    <row r="41" spans="1:17" s="28" customFormat="1" ht="24" customHeight="1">
      <c r="A41" s="35">
        <v>40</v>
      </c>
      <c r="B41" s="35" t="s">
        <v>17</v>
      </c>
      <c r="C41" s="270"/>
      <c r="D41" s="39" t="s">
        <v>1170</v>
      </c>
      <c r="E41" s="319"/>
      <c r="F41" s="39" t="s">
        <v>42</v>
      </c>
      <c r="G41" s="319"/>
      <c r="H41" s="270"/>
      <c r="I41" s="270"/>
      <c r="J41" s="270"/>
      <c r="K41" s="270"/>
      <c r="L41" s="270"/>
      <c r="M41" s="35"/>
      <c r="N41" s="35" t="s">
        <v>1123</v>
      </c>
      <c r="O41" s="35">
        <v>5</v>
      </c>
      <c r="P41" s="35"/>
      <c r="Q41" s="35"/>
    </row>
    <row r="42" spans="1:17" s="28" customFormat="1" ht="24" customHeight="1">
      <c r="A42" s="35">
        <v>41</v>
      </c>
      <c r="B42" s="35" t="s">
        <v>17</v>
      </c>
      <c r="C42" s="270"/>
      <c r="D42" s="39" t="s">
        <v>1171</v>
      </c>
      <c r="E42" s="319"/>
      <c r="F42" s="39" t="s">
        <v>44</v>
      </c>
      <c r="G42" s="319"/>
      <c r="H42" s="270"/>
      <c r="I42" s="270"/>
      <c r="J42" s="270"/>
      <c r="K42" s="270"/>
      <c r="L42" s="270"/>
      <c r="M42" s="35"/>
      <c r="N42" s="35" t="s">
        <v>1123</v>
      </c>
      <c r="O42" s="35">
        <v>5</v>
      </c>
      <c r="P42" s="35"/>
      <c r="Q42" s="35"/>
    </row>
    <row r="43" spans="1:17" s="28" customFormat="1" ht="24" customHeight="1">
      <c r="A43" s="35">
        <v>42</v>
      </c>
      <c r="B43" s="35" t="s">
        <v>17</v>
      </c>
      <c r="C43" s="270"/>
      <c r="D43" s="39" t="s">
        <v>1172</v>
      </c>
      <c r="E43" s="319"/>
      <c r="F43" s="39" t="s">
        <v>44</v>
      </c>
      <c r="G43" s="319"/>
      <c r="H43" s="270"/>
      <c r="I43" s="270"/>
      <c r="J43" s="270"/>
      <c r="K43" s="270"/>
      <c r="L43" s="270"/>
      <c r="M43" s="35"/>
      <c r="N43" s="35" t="s">
        <v>1123</v>
      </c>
      <c r="O43" s="35">
        <v>5</v>
      </c>
      <c r="P43" s="35"/>
      <c r="Q43" s="35"/>
    </row>
    <row r="44" spans="1:17" s="28" customFormat="1" ht="24" customHeight="1">
      <c r="A44" s="35">
        <v>43</v>
      </c>
      <c r="B44" s="35" t="s">
        <v>17</v>
      </c>
      <c r="C44" s="270"/>
      <c r="D44" s="39" t="s">
        <v>1173</v>
      </c>
      <c r="E44" s="319"/>
      <c r="F44" s="39" t="s">
        <v>55</v>
      </c>
      <c r="G44" s="319"/>
      <c r="H44" s="270"/>
      <c r="I44" s="270"/>
      <c r="J44" s="270"/>
      <c r="K44" s="270"/>
      <c r="L44" s="270"/>
      <c r="M44" s="35"/>
      <c r="N44" s="35" t="s">
        <v>1123</v>
      </c>
      <c r="O44" s="35">
        <v>5</v>
      </c>
      <c r="P44" s="35"/>
      <c r="Q44" s="35"/>
    </row>
    <row r="45" spans="1:17" s="28" customFormat="1" ht="24" customHeight="1">
      <c r="A45" s="35">
        <v>44</v>
      </c>
      <c r="B45" s="35" t="s">
        <v>17</v>
      </c>
      <c r="C45" s="156" t="s">
        <v>1174</v>
      </c>
      <c r="D45" s="35" t="s">
        <v>1175</v>
      </c>
      <c r="E45" s="319">
        <v>5</v>
      </c>
      <c r="F45" s="39" t="s">
        <v>98</v>
      </c>
      <c r="G45" s="319" t="s">
        <v>127</v>
      </c>
      <c r="H45" s="270">
        <v>169.88</v>
      </c>
      <c r="I45" s="270">
        <f>H45*50</f>
        <v>8494</v>
      </c>
      <c r="J45" s="270">
        <f>6000*5</f>
        <v>30000</v>
      </c>
      <c r="K45" s="270">
        <f>I45+J45</f>
        <v>38494</v>
      </c>
      <c r="L45" s="270" t="s">
        <v>116</v>
      </c>
      <c r="M45" s="35"/>
      <c r="N45" s="35" t="s">
        <v>1123</v>
      </c>
      <c r="O45" s="35">
        <v>5</v>
      </c>
      <c r="P45" s="35"/>
      <c r="Q45" s="35"/>
    </row>
    <row r="46" spans="1:17" s="28" customFormat="1" ht="24" customHeight="1">
      <c r="A46" s="35">
        <v>45</v>
      </c>
      <c r="B46" s="35" t="s">
        <v>17</v>
      </c>
      <c r="C46" s="156"/>
      <c r="D46" s="39" t="s">
        <v>1176</v>
      </c>
      <c r="E46" s="319"/>
      <c r="F46" s="39" t="s">
        <v>44</v>
      </c>
      <c r="G46" s="319"/>
      <c r="H46" s="270"/>
      <c r="I46" s="270"/>
      <c r="J46" s="270"/>
      <c r="K46" s="270"/>
      <c r="L46" s="270"/>
      <c r="M46" s="35"/>
      <c r="N46" s="35" t="s">
        <v>1123</v>
      </c>
      <c r="O46" s="35">
        <v>5</v>
      </c>
      <c r="P46" s="35"/>
      <c r="Q46" s="35"/>
    </row>
    <row r="47" spans="1:17" s="28" customFormat="1" ht="24" customHeight="1">
      <c r="A47" s="35">
        <v>46</v>
      </c>
      <c r="B47" s="35" t="s">
        <v>17</v>
      </c>
      <c r="C47" s="156"/>
      <c r="D47" s="39" t="s">
        <v>1177</v>
      </c>
      <c r="E47" s="319"/>
      <c r="F47" s="39" t="s">
        <v>55</v>
      </c>
      <c r="G47" s="319"/>
      <c r="H47" s="270"/>
      <c r="I47" s="270"/>
      <c r="J47" s="270"/>
      <c r="K47" s="270"/>
      <c r="L47" s="270"/>
      <c r="M47" s="35"/>
      <c r="N47" s="35" t="s">
        <v>1123</v>
      </c>
      <c r="O47" s="35">
        <v>5</v>
      </c>
      <c r="P47" s="35"/>
      <c r="Q47" s="35"/>
    </row>
    <row r="48" spans="1:17" s="28" customFormat="1" ht="24" customHeight="1">
      <c r="A48" s="35">
        <v>47</v>
      </c>
      <c r="B48" s="35" t="s">
        <v>17</v>
      </c>
      <c r="C48" s="156"/>
      <c r="D48" s="39" t="s">
        <v>1178</v>
      </c>
      <c r="E48" s="319"/>
      <c r="F48" s="39" t="s">
        <v>82</v>
      </c>
      <c r="G48" s="319"/>
      <c r="H48" s="270"/>
      <c r="I48" s="270"/>
      <c r="J48" s="270"/>
      <c r="K48" s="270"/>
      <c r="L48" s="270"/>
      <c r="M48" s="35"/>
      <c r="N48" s="35" t="s">
        <v>1123</v>
      </c>
      <c r="O48" s="35">
        <v>5</v>
      </c>
      <c r="P48" s="35"/>
      <c r="Q48" s="35"/>
    </row>
    <row r="49" spans="1:17" s="28" customFormat="1" ht="24" customHeight="1">
      <c r="A49" s="35">
        <v>48</v>
      </c>
      <c r="B49" s="35" t="s">
        <v>17</v>
      </c>
      <c r="C49" s="156"/>
      <c r="D49" s="39" t="s">
        <v>1179</v>
      </c>
      <c r="E49" s="319"/>
      <c r="F49" s="39" t="s">
        <v>46</v>
      </c>
      <c r="G49" s="319"/>
      <c r="H49" s="270"/>
      <c r="I49" s="270"/>
      <c r="J49" s="270"/>
      <c r="K49" s="270"/>
      <c r="L49" s="270"/>
      <c r="M49" s="35"/>
      <c r="N49" s="35" t="s">
        <v>1123</v>
      </c>
      <c r="O49" s="35">
        <v>5</v>
      </c>
      <c r="P49" s="35"/>
      <c r="Q49" s="35"/>
    </row>
    <row r="50" spans="1:17" s="28" customFormat="1" ht="24" customHeight="1">
      <c r="A50" s="35">
        <v>49</v>
      </c>
      <c r="B50" s="35" t="s">
        <v>17</v>
      </c>
      <c r="C50" s="156" t="s">
        <v>1180</v>
      </c>
      <c r="D50" s="35" t="s">
        <v>1181</v>
      </c>
      <c r="E50" s="319">
        <v>6</v>
      </c>
      <c r="F50" s="35" t="s">
        <v>98</v>
      </c>
      <c r="G50" s="319" t="s">
        <v>127</v>
      </c>
      <c r="H50" s="270">
        <v>129.1</v>
      </c>
      <c r="I50" s="270">
        <f>H50*50</f>
        <v>6455</v>
      </c>
      <c r="J50" s="270">
        <f>6000*6</f>
        <v>36000</v>
      </c>
      <c r="K50" s="270">
        <f>J50+I50</f>
        <v>42455</v>
      </c>
      <c r="L50" s="270" t="s">
        <v>116</v>
      </c>
      <c r="M50" s="35"/>
      <c r="N50" s="35" t="s">
        <v>1123</v>
      </c>
      <c r="O50" s="35">
        <v>6</v>
      </c>
      <c r="P50" s="35"/>
      <c r="Q50" s="35"/>
    </row>
    <row r="51" spans="1:17" s="28" customFormat="1" ht="24" customHeight="1">
      <c r="A51" s="35">
        <v>50</v>
      </c>
      <c r="B51" s="35" t="s">
        <v>17</v>
      </c>
      <c r="C51" s="156"/>
      <c r="D51" s="35" t="s">
        <v>1182</v>
      </c>
      <c r="E51" s="319"/>
      <c r="F51" s="35" t="s">
        <v>42</v>
      </c>
      <c r="G51" s="319"/>
      <c r="H51" s="270"/>
      <c r="I51" s="270"/>
      <c r="J51" s="270"/>
      <c r="K51" s="270"/>
      <c r="L51" s="270"/>
      <c r="M51" s="35"/>
      <c r="N51" s="35" t="s">
        <v>1123</v>
      </c>
      <c r="O51" s="35">
        <v>6</v>
      </c>
      <c r="P51" s="35"/>
      <c r="Q51" s="35"/>
    </row>
    <row r="52" spans="1:17" s="28" customFormat="1" ht="24" customHeight="1">
      <c r="A52" s="35">
        <v>51</v>
      </c>
      <c r="B52" s="35" t="s">
        <v>17</v>
      </c>
      <c r="C52" s="156"/>
      <c r="D52" s="35" t="s">
        <v>1183</v>
      </c>
      <c r="E52" s="319"/>
      <c r="F52" s="35" t="s">
        <v>44</v>
      </c>
      <c r="G52" s="319"/>
      <c r="H52" s="270"/>
      <c r="I52" s="270"/>
      <c r="J52" s="270"/>
      <c r="K52" s="270"/>
      <c r="L52" s="270"/>
      <c r="M52" s="35"/>
      <c r="N52" s="35" t="s">
        <v>1123</v>
      </c>
      <c r="O52" s="35">
        <v>6</v>
      </c>
      <c r="P52" s="35"/>
      <c r="Q52" s="35"/>
    </row>
    <row r="53" spans="1:17" s="28" customFormat="1" ht="24" customHeight="1">
      <c r="A53" s="35">
        <v>52</v>
      </c>
      <c r="B53" s="35" t="s">
        <v>17</v>
      </c>
      <c r="C53" s="156"/>
      <c r="D53" s="35" t="s">
        <v>1184</v>
      </c>
      <c r="E53" s="319"/>
      <c r="F53" s="35" t="s">
        <v>82</v>
      </c>
      <c r="G53" s="319"/>
      <c r="H53" s="270"/>
      <c r="I53" s="270"/>
      <c r="J53" s="270"/>
      <c r="K53" s="270"/>
      <c r="L53" s="270"/>
      <c r="M53" s="35"/>
      <c r="N53" s="35" t="s">
        <v>1123</v>
      </c>
      <c r="O53" s="35">
        <v>6</v>
      </c>
      <c r="P53" s="35"/>
      <c r="Q53" s="35"/>
    </row>
    <row r="54" spans="1:17" s="28" customFormat="1" ht="24" customHeight="1">
      <c r="A54" s="35">
        <v>53</v>
      </c>
      <c r="B54" s="35" t="s">
        <v>17</v>
      </c>
      <c r="C54" s="156"/>
      <c r="D54" s="35" t="s">
        <v>1185</v>
      </c>
      <c r="E54" s="319"/>
      <c r="F54" s="35" t="s">
        <v>46</v>
      </c>
      <c r="G54" s="319"/>
      <c r="H54" s="270"/>
      <c r="I54" s="270"/>
      <c r="J54" s="270"/>
      <c r="K54" s="270"/>
      <c r="L54" s="270"/>
      <c r="M54" s="35"/>
      <c r="N54" s="35" t="s">
        <v>1123</v>
      </c>
      <c r="O54" s="35">
        <v>6</v>
      </c>
      <c r="P54" s="35"/>
      <c r="Q54" s="35"/>
    </row>
    <row r="55" spans="1:17" s="28" customFormat="1" ht="24" customHeight="1">
      <c r="A55" s="35">
        <v>54</v>
      </c>
      <c r="B55" s="35" t="s">
        <v>17</v>
      </c>
      <c r="C55" s="156"/>
      <c r="D55" s="35" t="s">
        <v>1186</v>
      </c>
      <c r="E55" s="319"/>
      <c r="F55" s="35" t="s">
        <v>136</v>
      </c>
      <c r="G55" s="319"/>
      <c r="H55" s="270"/>
      <c r="I55" s="270"/>
      <c r="J55" s="270"/>
      <c r="K55" s="270"/>
      <c r="L55" s="270"/>
      <c r="M55" s="35"/>
      <c r="N55" s="35" t="s">
        <v>1123</v>
      </c>
      <c r="O55" s="35">
        <v>6</v>
      </c>
      <c r="P55" s="35"/>
      <c r="Q55" s="35"/>
    </row>
    <row r="56" spans="1:17" s="28" customFormat="1" ht="24" customHeight="1">
      <c r="A56" s="35">
        <v>55</v>
      </c>
      <c r="B56" s="35" t="s">
        <v>17</v>
      </c>
      <c r="C56" s="156" t="s">
        <v>1187</v>
      </c>
      <c r="D56" s="39" t="s">
        <v>1188</v>
      </c>
      <c r="E56" s="319" t="s">
        <v>124</v>
      </c>
      <c r="F56" s="39" t="s">
        <v>98</v>
      </c>
      <c r="G56" s="319" t="s">
        <v>127</v>
      </c>
      <c r="H56" s="270">
        <v>134</v>
      </c>
      <c r="I56" s="270">
        <f>H56*50</f>
        <v>6700</v>
      </c>
      <c r="J56" s="270">
        <f>6000*4</f>
        <v>24000</v>
      </c>
      <c r="K56" s="270">
        <f>J56+I56</f>
        <v>30700</v>
      </c>
      <c r="L56" s="270" t="s">
        <v>116</v>
      </c>
      <c r="M56" s="35"/>
      <c r="N56" s="35" t="s">
        <v>1123</v>
      </c>
      <c r="O56" s="35">
        <v>4</v>
      </c>
      <c r="P56" s="35"/>
      <c r="Q56" s="35"/>
    </row>
    <row r="57" spans="1:17" s="28" customFormat="1" ht="24" customHeight="1">
      <c r="A57" s="35">
        <v>56</v>
      </c>
      <c r="B57" s="35" t="s">
        <v>17</v>
      </c>
      <c r="C57" s="156"/>
      <c r="D57" s="39" t="s">
        <v>1189</v>
      </c>
      <c r="E57" s="319"/>
      <c r="F57" s="39" t="s">
        <v>42</v>
      </c>
      <c r="G57" s="319"/>
      <c r="H57" s="270"/>
      <c r="I57" s="270"/>
      <c r="J57" s="270"/>
      <c r="K57" s="270"/>
      <c r="L57" s="270"/>
      <c r="M57" s="35"/>
      <c r="N57" s="35" t="s">
        <v>1123</v>
      </c>
      <c r="O57" s="35">
        <v>4</v>
      </c>
      <c r="P57" s="35"/>
      <c r="Q57" s="35"/>
    </row>
    <row r="58" spans="1:17" s="28" customFormat="1" ht="24" customHeight="1">
      <c r="A58" s="35">
        <v>57</v>
      </c>
      <c r="B58" s="35" t="s">
        <v>17</v>
      </c>
      <c r="C58" s="156"/>
      <c r="D58" s="39" t="s">
        <v>1190</v>
      </c>
      <c r="E58" s="319"/>
      <c r="F58" s="39" t="s">
        <v>44</v>
      </c>
      <c r="G58" s="319"/>
      <c r="H58" s="270"/>
      <c r="I58" s="270"/>
      <c r="J58" s="270"/>
      <c r="K58" s="270"/>
      <c r="L58" s="270"/>
      <c r="M58" s="35"/>
      <c r="N58" s="35" t="s">
        <v>1123</v>
      </c>
      <c r="O58" s="35">
        <v>4</v>
      </c>
      <c r="P58" s="35"/>
      <c r="Q58" s="35"/>
    </row>
    <row r="59" spans="1:17" s="28" customFormat="1" ht="24" customHeight="1">
      <c r="A59" s="35">
        <v>58</v>
      </c>
      <c r="B59" s="35" t="s">
        <v>17</v>
      </c>
      <c r="C59" s="156"/>
      <c r="D59" s="39" t="s">
        <v>1191</v>
      </c>
      <c r="E59" s="319"/>
      <c r="F59" s="39" t="s">
        <v>44</v>
      </c>
      <c r="G59" s="319"/>
      <c r="H59" s="270"/>
      <c r="I59" s="270"/>
      <c r="J59" s="270"/>
      <c r="K59" s="270"/>
      <c r="L59" s="270"/>
      <c r="M59" s="35"/>
      <c r="N59" s="35" t="s">
        <v>1123</v>
      </c>
      <c r="O59" s="35">
        <v>4</v>
      </c>
      <c r="P59" s="35"/>
      <c r="Q59" s="35"/>
    </row>
    <row r="60" spans="1:17" s="28" customFormat="1" ht="24" customHeight="1">
      <c r="A60" s="35">
        <v>59</v>
      </c>
      <c r="B60" s="35" t="s">
        <v>17</v>
      </c>
      <c r="C60" s="156" t="s">
        <v>1174</v>
      </c>
      <c r="D60" s="39" t="s">
        <v>1192</v>
      </c>
      <c r="E60" s="319">
        <v>3</v>
      </c>
      <c r="F60" s="39" t="s">
        <v>98</v>
      </c>
      <c r="G60" s="319" t="s">
        <v>127</v>
      </c>
      <c r="H60" s="270">
        <v>109.08</v>
      </c>
      <c r="I60" s="270">
        <f>H60*50</f>
        <v>5454</v>
      </c>
      <c r="J60" s="270">
        <f>6000*3</f>
        <v>18000</v>
      </c>
      <c r="K60" s="270">
        <f>J60+I60</f>
        <v>23454</v>
      </c>
      <c r="L60" s="270" t="s">
        <v>116</v>
      </c>
      <c r="M60" s="35"/>
      <c r="N60" s="35" t="s">
        <v>1123</v>
      </c>
      <c r="O60" s="35">
        <v>3</v>
      </c>
      <c r="P60" s="35"/>
      <c r="Q60" s="35"/>
    </row>
    <row r="61" spans="1:17" s="28" customFormat="1" ht="24" customHeight="1">
      <c r="A61" s="35">
        <v>60</v>
      </c>
      <c r="B61" s="35" t="s">
        <v>17</v>
      </c>
      <c r="C61" s="156"/>
      <c r="D61" s="39" t="s">
        <v>1193</v>
      </c>
      <c r="E61" s="319"/>
      <c r="F61" s="39" t="s">
        <v>42</v>
      </c>
      <c r="G61" s="319"/>
      <c r="H61" s="270"/>
      <c r="I61" s="270"/>
      <c r="J61" s="270"/>
      <c r="K61" s="270"/>
      <c r="L61" s="270"/>
      <c r="M61" s="35"/>
      <c r="N61" s="35" t="s">
        <v>1123</v>
      </c>
      <c r="O61" s="35">
        <v>3</v>
      </c>
      <c r="P61" s="35"/>
      <c r="Q61" s="35"/>
    </row>
    <row r="62" spans="1:17" s="28" customFormat="1" ht="24" customHeight="1">
      <c r="A62" s="35">
        <v>61</v>
      </c>
      <c r="B62" s="35" t="s">
        <v>17</v>
      </c>
      <c r="C62" s="156"/>
      <c r="D62" s="39" t="s">
        <v>1194</v>
      </c>
      <c r="E62" s="319"/>
      <c r="F62" s="39" t="s">
        <v>55</v>
      </c>
      <c r="G62" s="319"/>
      <c r="H62" s="270"/>
      <c r="I62" s="270"/>
      <c r="J62" s="270"/>
      <c r="K62" s="270"/>
      <c r="L62" s="270"/>
      <c r="M62" s="35"/>
      <c r="N62" s="35" t="s">
        <v>1123</v>
      </c>
      <c r="O62" s="35">
        <v>3</v>
      </c>
      <c r="P62" s="35"/>
      <c r="Q62" s="35"/>
    </row>
    <row r="63" spans="1:17" s="28" customFormat="1" ht="24" customHeight="1">
      <c r="A63" s="35">
        <v>62</v>
      </c>
      <c r="B63" s="35" t="s">
        <v>17</v>
      </c>
      <c r="C63" s="314" t="s">
        <v>1158</v>
      </c>
      <c r="D63" s="40" t="s">
        <v>1195</v>
      </c>
      <c r="E63" s="319">
        <v>7</v>
      </c>
      <c r="F63" s="40" t="s">
        <v>98</v>
      </c>
      <c r="G63" s="319" t="s">
        <v>127</v>
      </c>
      <c r="H63" s="270">
        <v>90</v>
      </c>
      <c r="I63" s="270">
        <f>H63*50</f>
        <v>4500</v>
      </c>
      <c r="J63" s="270">
        <f>6000*7</f>
        <v>42000</v>
      </c>
      <c r="K63" s="270">
        <f>I63+J63</f>
        <v>46500</v>
      </c>
      <c r="L63" s="270" t="s">
        <v>116</v>
      </c>
      <c r="M63" s="35"/>
      <c r="N63" s="35" t="s">
        <v>1123</v>
      </c>
      <c r="O63" s="35">
        <v>7</v>
      </c>
      <c r="P63" s="35"/>
      <c r="Q63" s="35"/>
    </row>
    <row r="64" spans="1:17" s="28" customFormat="1" ht="24" customHeight="1">
      <c r="A64" s="35">
        <v>63</v>
      </c>
      <c r="B64" s="35" t="s">
        <v>17</v>
      </c>
      <c r="C64" s="314"/>
      <c r="D64" s="40" t="s">
        <v>1196</v>
      </c>
      <c r="E64" s="319"/>
      <c r="F64" s="40" t="s">
        <v>44</v>
      </c>
      <c r="G64" s="319"/>
      <c r="H64" s="270"/>
      <c r="I64" s="270"/>
      <c r="J64" s="270"/>
      <c r="K64" s="270"/>
      <c r="L64" s="270"/>
      <c r="M64" s="35"/>
      <c r="N64" s="35" t="s">
        <v>1123</v>
      </c>
      <c r="O64" s="35">
        <v>7</v>
      </c>
      <c r="P64" s="35"/>
      <c r="Q64" s="35"/>
    </row>
    <row r="65" spans="1:17" s="28" customFormat="1" ht="24" customHeight="1">
      <c r="A65" s="35">
        <v>64</v>
      </c>
      <c r="B65" s="35" t="s">
        <v>17</v>
      </c>
      <c r="C65" s="314"/>
      <c r="D65" s="40" t="s">
        <v>1197</v>
      </c>
      <c r="E65" s="319"/>
      <c r="F65" s="40" t="s">
        <v>82</v>
      </c>
      <c r="G65" s="319"/>
      <c r="H65" s="270"/>
      <c r="I65" s="270"/>
      <c r="J65" s="270"/>
      <c r="K65" s="270"/>
      <c r="L65" s="270"/>
      <c r="M65" s="35"/>
      <c r="N65" s="35" t="s">
        <v>1123</v>
      </c>
      <c r="O65" s="35">
        <v>7</v>
      </c>
      <c r="P65" s="35"/>
      <c r="Q65" s="35"/>
    </row>
    <row r="66" spans="1:17" s="28" customFormat="1" ht="24" customHeight="1">
      <c r="A66" s="35">
        <v>65</v>
      </c>
      <c r="B66" s="35" t="s">
        <v>17</v>
      </c>
      <c r="C66" s="314"/>
      <c r="D66" s="40" t="s">
        <v>1198</v>
      </c>
      <c r="E66" s="319"/>
      <c r="F66" s="40" t="s">
        <v>46</v>
      </c>
      <c r="G66" s="319"/>
      <c r="H66" s="270"/>
      <c r="I66" s="270"/>
      <c r="J66" s="270"/>
      <c r="K66" s="270"/>
      <c r="L66" s="270"/>
      <c r="M66" s="35"/>
      <c r="N66" s="35" t="s">
        <v>1123</v>
      </c>
      <c r="O66" s="35">
        <v>7</v>
      </c>
      <c r="P66" s="35"/>
      <c r="Q66" s="35"/>
    </row>
    <row r="67" spans="1:17" s="28" customFormat="1" ht="24" customHeight="1">
      <c r="A67" s="35">
        <v>66</v>
      </c>
      <c r="B67" s="35" t="s">
        <v>17</v>
      </c>
      <c r="C67" s="314"/>
      <c r="D67" s="40" t="s">
        <v>1199</v>
      </c>
      <c r="E67" s="319"/>
      <c r="F67" s="40" t="s">
        <v>466</v>
      </c>
      <c r="G67" s="319"/>
      <c r="H67" s="270"/>
      <c r="I67" s="270"/>
      <c r="J67" s="270"/>
      <c r="K67" s="270"/>
      <c r="L67" s="270"/>
      <c r="M67" s="35"/>
      <c r="N67" s="35" t="s">
        <v>1123</v>
      </c>
      <c r="O67" s="35">
        <v>7</v>
      </c>
      <c r="P67" s="35"/>
      <c r="Q67" s="35"/>
    </row>
    <row r="68" spans="1:17" s="28" customFormat="1" ht="24" customHeight="1">
      <c r="A68" s="35">
        <v>67</v>
      </c>
      <c r="B68" s="35" t="s">
        <v>17</v>
      </c>
      <c r="C68" s="314"/>
      <c r="D68" s="40" t="s">
        <v>1200</v>
      </c>
      <c r="E68" s="319"/>
      <c r="F68" s="40" t="s">
        <v>466</v>
      </c>
      <c r="G68" s="319"/>
      <c r="H68" s="270"/>
      <c r="I68" s="270"/>
      <c r="J68" s="270"/>
      <c r="K68" s="270"/>
      <c r="L68" s="270"/>
      <c r="M68" s="35"/>
      <c r="N68" s="35" t="s">
        <v>1123</v>
      </c>
      <c r="O68" s="35">
        <v>7</v>
      </c>
      <c r="P68" s="35"/>
      <c r="Q68" s="35"/>
    </row>
    <row r="69" spans="1:17" s="28" customFormat="1" ht="24" customHeight="1">
      <c r="A69" s="35">
        <v>68</v>
      </c>
      <c r="B69" s="35" t="s">
        <v>17</v>
      </c>
      <c r="C69" s="314"/>
      <c r="D69" s="40" t="s">
        <v>1201</v>
      </c>
      <c r="E69" s="319"/>
      <c r="F69" s="40" t="s">
        <v>466</v>
      </c>
      <c r="G69" s="319"/>
      <c r="H69" s="270"/>
      <c r="I69" s="270"/>
      <c r="J69" s="270"/>
      <c r="K69" s="270"/>
      <c r="L69" s="270"/>
      <c r="M69" s="35"/>
      <c r="N69" s="35" t="s">
        <v>1123</v>
      </c>
      <c r="O69" s="35">
        <v>7</v>
      </c>
      <c r="P69" s="35"/>
      <c r="Q69" s="35"/>
    </row>
    <row r="70" spans="1:17" s="28" customFormat="1" ht="24" customHeight="1">
      <c r="A70" s="35">
        <v>69</v>
      </c>
      <c r="B70" s="35" t="s">
        <v>17</v>
      </c>
      <c r="C70" s="156" t="s">
        <v>1158</v>
      </c>
      <c r="D70" s="39" t="s">
        <v>1202</v>
      </c>
      <c r="E70" s="319">
        <v>6</v>
      </c>
      <c r="F70" s="39" t="s">
        <v>98</v>
      </c>
      <c r="G70" s="319" t="s">
        <v>127</v>
      </c>
      <c r="H70" s="270">
        <v>51.66</v>
      </c>
      <c r="I70" s="270">
        <f>H70*50</f>
        <v>2583</v>
      </c>
      <c r="J70" s="270">
        <f>6000*6</f>
        <v>36000</v>
      </c>
      <c r="K70" s="270">
        <f>J70+I70</f>
        <v>38583</v>
      </c>
      <c r="L70" s="270" t="s">
        <v>116</v>
      </c>
      <c r="M70" s="35"/>
      <c r="N70" s="35" t="s">
        <v>1123</v>
      </c>
      <c r="O70" s="35">
        <v>6</v>
      </c>
      <c r="P70" s="35"/>
      <c r="Q70" s="35"/>
    </row>
    <row r="71" spans="1:17" s="28" customFormat="1" ht="24" customHeight="1">
      <c r="A71" s="35">
        <v>70</v>
      </c>
      <c r="B71" s="35" t="s">
        <v>17</v>
      </c>
      <c r="C71" s="156"/>
      <c r="D71" s="39" t="s">
        <v>1203</v>
      </c>
      <c r="E71" s="319"/>
      <c r="F71" s="39" t="s">
        <v>44</v>
      </c>
      <c r="G71" s="319"/>
      <c r="H71" s="270"/>
      <c r="I71" s="270"/>
      <c r="J71" s="270"/>
      <c r="K71" s="270"/>
      <c r="L71" s="270"/>
      <c r="M71" s="35"/>
      <c r="N71" s="35" t="s">
        <v>1123</v>
      </c>
      <c r="O71" s="35">
        <v>6</v>
      </c>
      <c r="P71" s="35"/>
      <c r="Q71" s="35"/>
    </row>
    <row r="72" spans="1:17" s="28" customFormat="1" ht="24" customHeight="1">
      <c r="A72" s="35">
        <v>71</v>
      </c>
      <c r="B72" s="35" t="s">
        <v>17</v>
      </c>
      <c r="C72" s="156"/>
      <c r="D72" s="39" t="s">
        <v>1204</v>
      </c>
      <c r="E72" s="319"/>
      <c r="F72" s="39" t="s">
        <v>44</v>
      </c>
      <c r="G72" s="319"/>
      <c r="H72" s="270"/>
      <c r="I72" s="270"/>
      <c r="J72" s="270"/>
      <c r="K72" s="270"/>
      <c r="L72" s="270"/>
      <c r="M72" s="35"/>
      <c r="N72" s="35" t="s">
        <v>1123</v>
      </c>
      <c r="O72" s="35">
        <v>6</v>
      </c>
      <c r="P72" s="35"/>
      <c r="Q72" s="35"/>
    </row>
    <row r="73" spans="1:17" s="28" customFormat="1" ht="24" customHeight="1">
      <c r="A73" s="35">
        <v>72</v>
      </c>
      <c r="B73" s="35" t="s">
        <v>17</v>
      </c>
      <c r="C73" s="156"/>
      <c r="D73" s="39" t="s">
        <v>1194</v>
      </c>
      <c r="E73" s="319"/>
      <c r="F73" s="39" t="s">
        <v>82</v>
      </c>
      <c r="G73" s="319"/>
      <c r="H73" s="270"/>
      <c r="I73" s="270"/>
      <c r="J73" s="270"/>
      <c r="K73" s="270"/>
      <c r="L73" s="270"/>
      <c r="M73" s="35"/>
      <c r="N73" s="35" t="s">
        <v>1123</v>
      </c>
      <c r="O73" s="35">
        <v>6</v>
      </c>
      <c r="P73" s="35"/>
      <c r="Q73" s="35"/>
    </row>
    <row r="74" spans="1:17" s="28" customFormat="1" ht="24" customHeight="1">
      <c r="A74" s="35">
        <v>73</v>
      </c>
      <c r="B74" s="35" t="s">
        <v>17</v>
      </c>
      <c r="C74" s="156"/>
      <c r="D74" s="39" t="s">
        <v>1205</v>
      </c>
      <c r="E74" s="319"/>
      <c r="F74" s="39" t="s">
        <v>46</v>
      </c>
      <c r="G74" s="319"/>
      <c r="H74" s="270"/>
      <c r="I74" s="270"/>
      <c r="J74" s="270"/>
      <c r="K74" s="270"/>
      <c r="L74" s="270"/>
      <c r="M74" s="35"/>
      <c r="N74" s="35" t="s">
        <v>1123</v>
      </c>
      <c r="O74" s="35">
        <v>6</v>
      </c>
      <c r="P74" s="35"/>
      <c r="Q74" s="35"/>
    </row>
    <row r="75" spans="1:17" s="28" customFormat="1" ht="24" customHeight="1">
      <c r="A75" s="35">
        <v>74</v>
      </c>
      <c r="B75" s="35" t="s">
        <v>17</v>
      </c>
      <c r="C75" s="156"/>
      <c r="D75" s="39" t="s">
        <v>1206</v>
      </c>
      <c r="E75" s="319"/>
      <c r="F75" s="39" t="s">
        <v>136</v>
      </c>
      <c r="G75" s="319"/>
      <c r="H75" s="270"/>
      <c r="I75" s="270"/>
      <c r="J75" s="270"/>
      <c r="K75" s="270"/>
      <c r="L75" s="270"/>
      <c r="M75" s="35"/>
      <c r="N75" s="35" t="s">
        <v>1123</v>
      </c>
      <c r="O75" s="35">
        <v>6</v>
      </c>
      <c r="P75" s="35"/>
      <c r="Q75" s="35"/>
    </row>
    <row r="76" spans="1:17" s="28" customFormat="1" ht="24" customHeight="1">
      <c r="A76" s="35">
        <v>75</v>
      </c>
      <c r="B76" s="35" t="s">
        <v>17</v>
      </c>
      <c r="C76" s="156" t="s">
        <v>1158</v>
      </c>
      <c r="D76" s="39" t="s">
        <v>1207</v>
      </c>
      <c r="E76" s="319">
        <v>2</v>
      </c>
      <c r="F76" s="39" t="s">
        <v>98</v>
      </c>
      <c r="G76" s="319" t="s">
        <v>127</v>
      </c>
      <c r="H76" s="270">
        <v>78.435000000000002</v>
      </c>
      <c r="I76" s="270">
        <f>H76*50</f>
        <v>3921.75</v>
      </c>
      <c r="J76" s="270">
        <f>6000*2</f>
        <v>12000</v>
      </c>
      <c r="K76" s="270">
        <f>J76+I76</f>
        <v>15921.75</v>
      </c>
      <c r="L76" s="270" t="s">
        <v>116</v>
      </c>
      <c r="M76" s="35"/>
      <c r="N76" s="35" t="s">
        <v>1123</v>
      </c>
      <c r="O76" s="35">
        <v>2</v>
      </c>
      <c r="P76" s="35"/>
      <c r="Q76" s="35"/>
    </row>
    <row r="77" spans="1:17" s="28" customFormat="1" ht="24" customHeight="1">
      <c r="A77" s="35">
        <v>76</v>
      </c>
      <c r="B77" s="35" t="s">
        <v>17</v>
      </c>
      <c r="C77" s="156"/>
      <c r="D77" s="39" t="s">
        <v>1208</v>
      </c>
      <c r="E77" s="319"/>
      <c r="F77" s="39" t="s">
        <v>44</v>
      </c>
      <c r="G77" s="319"/>
      <c r="H77" s="270"/>
      <c r="I77" s="270"/>
      <c r="J77" s="270"/>
      <c r="K77" s="270"/>
      <c r="L77" s="270"/>
      <c r="M77" s="35"/>
      <c r="N77" s="35" t="s">
        <v>1123</v>
      </c>
      <c r="O77" s="35">
        <v>2</v>
      </c>
      <c r="P77" s="35"/>
      <c r="Q77" s="35"/>
    </row>
    <row r="78" spans="1:17" s="28" customFormat="1" ht="24" customHeight="1">
      <c r="A78" s="35">
        <v>77</v>
      </c>
      <c r="B78" s="35" t="s">
        <v>17</v>
      </c>
      <c r="C78" s="156" t="s">
        <v>1158</v>
      </c>
      <c r="D78" s="39" t="s">
        <v>1209</v>
      </c>
      <c r="E78" s="319">
        <v>4</v>
      </c>
      <c r="F78" s="39" t="s">
        <v>98</v>
      </c>
      <c r="G78" s="319" t="s">
        <v>127</v>
      </c>
      <c r="H78" s="270">
        <v>26.82</v>
      </c>
      <c r="I78" s="270">
        <f>H78*50</f>
        <v>1341</v>
      </c>
      <c r="J78" s="270">
        <f>6000*4</f>
        <v>24000</v>
      </c>
      <c r="K78" s="270">
        <f>J78+I78</f>
        <v>25341</v>
      </c>
      <c r="L78" s="270" t="s">
        <v>116</v>
      </c>
      <c r="M78" s="35"/>
      <c r="N78" s="35" t="s">
        <v>1123</v>
      </c>
      <c r="O78" s="35">
        <v>4</v>
      </c>
      <c r="P78" s="35"/>
      <c r="Q78" s="35"/>
    </row>
    <row r="79" spans="1:17" s="28" customFormat="1" ht="24" customHeight="1">
      <c r="A79" s="35">
        <v>78</v>
      </c>
      <c r="B79" s="35" t="s">
        <v>17</v>
      </c>
      <c r="C79" s="156"/>
      <c r="D79" s="39" t="s">
        <v>1210</v>
      </c>
      <c r="E79" s="319"/>
      <c r="F79" s="39" t="s">
        <v>42</v>
      </c>
      <c r="G79" s="319"/>
      <c r="H79" s="270"/>
      <c r="I79" s="270"/>
      <c r="J79" s="270"/>
      <c r="K79" s="270"/>
      <c r="L79" s="270"/>
      <c r="M79" s="35"/>
      <c r="N79" s="35" t="s">
        <v>1123</v>
      </c>
      <c r="O79" s="35">
        <v>4</v>
      </c>
      <c r="P79" s="35"/>
      <c r="Q79" s="35"/>
    </row>
    <row r="80" spans="1:17" s="28" customFormat="1" ht="24" customHeight="1">
      <c r="A80" s="35">
        <v>79</v>
      </c>
      <c r="B80" s="35" t="s">
        <v>17</v>
      </c>
      <c r="C80" s="156"/>
      <c r="D80" s="39" t="s">
        <v>1211</v>
      </c>
      <c r="E80" s="319"/>
      <c r="F80" s="39" t="s">
        <v>44</v>
      </c>
      <c r="G80" s="319"/>
      <c r="H80" s="270"/>
      <c r="I80" s="270"/>
      <c r="J80" s="270"/>
      <c r="K80" s="270"/>
      <c r="L80" s="270"/>
      <c r="M80" s="35"/>
      <c r="N80" s="35" t="s">
        <v>1123</v>
      </c>
      <c r="O80" s="35">
        <v>4</v>
      </c>
      <c r="P80" s="35"/>
      <c r="Q80" s="35"/>
    </row>
    <row r="81" spans="1:17" s="28" customFormat="1" ht="24" customHeight="1">
      <c r="A81" s="35">
        <v>80</v>
      </c>
      <c r="B81" s="35" t="s">
        <v>17</v>
      </c>
      <c r="C81" s="156"/>
      <c r="D81" s="39" t="s">
        <v>1212</v>
      </c>
      <c r="E81" s="319"/>
      <c r="F81" s="39" t="s">
        <v>44</v>
      </c>
      <c r="G81" s="319"/>
      <c r="H81" s="270"/>
      <c r="I81" s="270"/>
      <c r="J81" s="270"/>
      <c r="K81" s="270"/>
      <c r="L81" s="270"/>
      <c r="M81" s="35"/>
      <c r="N81" s="35" t="s">
        <v>1123</v>
      </c>
      <c r="O81" s="35">
        <v>4</v>
      </c>
      <c r="P81" s="35"/>
      <c r="Q81" s="35"/>
    </row>
    <row r="82" spans="1:17" s="28" customFormat="1" ht="24" customHeight="1">
      <c r="A82" s="35">
        <v>81</v>
      </c>
      <c r="B82" s="35" t="s">
        <v>17</v>
      </c>
      <c r="C82" s="156" t="s">
        <v>1213</v>
      </c>
      <c r="D82" s="39" t="s">
        <v>1214</v>
      </c>
      <c r="E82" s="319">
        <v>3</v>
      </c>
      <c r="F82" s="39" t="s">
        <v>98</v>
      </c>
      <c r="G82" s="319" t="s">
        <v>127</v>
      </c>
      <c r="H82" s="270">
        <v>65.63</v>
      </c>
      <c r="I82" s="270">
        <f>H82*50</f>
        <v>3281.5</v>
      </c>
      <c r="J82" s="270">
        <f>6000*3</f>
        <v>18000</v>
      </c>
      <c r="K82" s="270">
        <f>J82+I82</f>
        <v>21281.5</v>
      </c>
      <c r="L82" s="270" t="s">
        <v>116</v>
      </c>
      <c r="M82" s="35"/>
      <c r="N82" s="35" t="s">
        <v>1123</v>
      </c>
      <c r="O82" s="35">
        <v>3</v>
      </c>
      <c r="P82" s="35"/>
      <c r="Q82" s="35"/>
    </row>
    <row r="83" spans="1:17" s="28" customFormat="1" ht="24" customHeight="1">
      <c r="A83" s="35">
        <v>82</v>
      </c>
      <c r="B83" s="35" t="s">
        <v>17</v>
      </c>
      <c r="C83" s="156"/>
      <c r="D83" s="39" t="s">
        <v>1215</v>
      </c>
      <c r="E83" s="319"/>
      <c r="F83" s="39" t="s">
        <v>42</v>
      </c>
      <c r="G83" s="319"/>
      <c r="H83" s="270"/>
      <c r="I83" s="270"/>
      <c r="J83" s="270"/>
      <c r="K83" s="270"/>
      <c r="L83" s="270"/>
      <c r="M83" s="35"/>
      <c r="N83" s="35" t="s">
        <v>1123</v>
      </c>
      <c r="O83" s="35">
        <v>3</v>
      </c>
      <c r="P83" s="35"/>
      <c r="Q83" s="35"/>
    </row>
    <row r="84" spans="1:17" s="28" customFormat="1" ht="24" customHeight="1">
      <c r="A84" s="35">
        <v>83</v>
      </c>
      <c r="B84" s="35" t="s">
        <v>17</v>
      </c>
      <c r="C84" s="156"/>
      <c r="D84" s="39" t="s">
        <v>1216</v>
      </c>
      <c r="E84" s="319"/>
      <c r="F84" s="39" t="s">
        <v>44</v>
      </c>
      <c r="G84" s="319"/>
      <c r="H84" s="270"/>
      <c r="I84" s="270"/>
      <c r="J84" s="270"/>
      <c r="K84" s="270"/>
      <c r="L84" s="270"/>
      <c r="M84" s="35"/>
      <c r="N84" s="35" t="s">
        <v>1123</v>
      </c>
      <c r="O84" s="35">
        <v>3</v>
      </c>
      <c r="P84" s="35"/>
      <c r="Q84" s="35"/>
    </row>
    <row r="85" spans="1:17" s="28" customFormat="1" ht="24" customHeight="1">
      <c r="A85" s="35">
        <v>84</v>
      </c>
      <c r="B85" s="35" t="s">
        <v>17</v>
      </c>
      <c r="C85" s="314" t="s">
        <v>1213</v>
      </c>
      <c r="D85" s="39" t="s">
        <v>1217</v>
      </c>
      <c r="E85" s="319">
        <v>4</v>
      </c>
      <c r="F85" s="39" t="s">
        <v>98</v>
      </c>
      <c r="G85" s="319" t="s">
        <v>127</v>
      </c>
      <c r="H85" s="35">
        <v>65.63</v>
      </c>
      <c r="I85" s="35">
        <f>H85*50</f>
        <v>3281.5</v>
      </c>
      <c r="J85" s="270">
        <f>6000*4</f>
        <v>24000</v>
      </c>
      <c r="K85" s="35">
        <f>J85+I85</f>
        <v>27281.5</v>
      </c>
      <c r="L85" s="270" t="s">
        <v>116</v>
      </c>
      <c r="M85" s="35"/>
      <c r="N85" s="35" t="s">
        <v>1123</v>
      </c>
      <c r="O85" s="35">
        <v>4</v>
      </c>
      <c r="P85" s="35"/>
      <c r="Q85" s="35"/>
    </row>
    <row r="86" spans="1:17" s="28" customFormat="1" ht="24" customHeight="1">
      <c r="A86" s="35">
        <v>85</v>
      </c>
      <c r="B86" s="35" t="s">
        <v>17</v>
      </c>
      <c r="C86" s="315"/>
      <c r="D86" s="39" t="s">
        <v>1218</v>
      </c>
      <c r="E86" s="319"/>
      <c r="F86" s="39" t="s">
        <v>82</v>
      </c>
      <c r="G86" s="319"/>
      <c r="H86" s="35"/>
      <c r="I86" s="35"/>
      <c r="J86" s="270"/>
      <c r="K86" s="35"/>
      <c r="L86" s="270"/>
      <c r="M86" s="35"/>
      <c r="N86" s="35" t="s">
        <v>1123</v>
      </c>
      <c r="O86" s="35">
        <v>4</v>
      </c>
      <c r="P86" s="35"/>
      <c r="Q86" s="35"/>
    </row>
    <row r="87" spans="1:17" s="28" customFormat="1" ht="24" customHeight="1">
      <c r="A87" s="35">
        <v>86</v>
      </c>
      <c r="B87" s="35" t="s">
        <v>17</v>
      </c>
      <c r="C87" s="315"/>
      <c r="D87" s="39" t="s">
        <v>1219</v>
      </c>
      <c r="E87" s="319"/>
      <c r="F87" s="39" t="s">
        <v>46</v>
      </c>
      <c r="G87" s="319"/>
      <c r="H87" s="35"/>
      <c r="I87" s="35"/>
      <c r="J87" s="270"/>
      <c r="K87" s="35"/>
      <c r="L87" s="270"/>
      <c r="M87" s="35"/>
      <c r="N87" s="35" t="s">
        <v>1123</v>
      </c>
      <c r="O87" s="35">
        <v>4</v>
      </c>
      <c r="P87" s="35"/>
      <c r="Q87" s="35"/>
    </row>
    <row r="88" spans="1:17" s="28" customFormat="1" ht="24" customHeight="1">
      <c r="A88" s="35">
        <v>87</v>
      </c>
      <c r="B88" s="35" t="s">
        <v>17</v>
      </c>
      <c r="C88" s="315"/>
      <c r="D88" s="39" t="s">
        <v>1220</v>
      </c>
      <c r="E88" s="319"/>
      <c r="F88" s="39" t="s">
        <v>136</v>
      </c>
      <c r="G88" s="319"/>
      <c r="H88" s="35"/>
      <c r="I88" s="35"/>
      <c r="J88" s="270"/>
      <c r="K88" s="35"/>
      <c r="L88" s="270"/>
      <c r="M88" s="35"/>
      <c r="N88" s="35" t="s">
        <v>1123</v>
      </c>
      <c r="O88" s="35">
        <v>4</v>
      </c>
      <c r="P88" s="35"/>
      <c r="Q88" s="35"/>
    </row>
    <row r="89" spans="1:17" s="28" customFormat="1" ht="24" customHeight="1">
      <c r="A89" s="35">
        <v>88</v>
      </c>
      <c r="B89" s="35" t="s">
        <v>17</v>
      </c>
      <c r="C89" s="314" t="s">
        <v>1221</v>
      </c>
      <c r="D89" s="39" t="s">
        <v>1222</v>
      </c>
      <c r="E89" s="319">
        <v>3</v>
      </c>
      <c r="F89" s="39" t="s">
        <v>98</v>
      </c>
      <c r="G89" s="319" t="s">
        <v>127</v>
      </c>
      <c r="H89" s="270">
        <v>156</v>
      </c>
      <c r="I89" s="270">
        <f t="shared" ref="I89:I93" si="2">H89*50</f>
        <v>7800</v>
      </c>
      <c r="J89" s="270">
        <f>6000*3</f>
        <v>18000</v>
      </c>
      <c r="K89" s="270">
        <f>J89+I89</f>
        <v>25800</v>
      </c>
      <c r="L89" s="270" t="s">
        <v>116</v>
      </c>
      <c r="M89" s="35"/>
      <c r="N89" s="35" t="s">
        <v>1123</v>
      </c>
      <c r="O89" s="35">
        <v>3</v>
      </c>
      <c r="P89" s="35"/>
      <c r="Q89" s="35"/>
    </row>
    <row r="90" spans="1:17" s="28" customFormat="1" ht="24" customHeight="1">
      <c r="A90" s="35">
        <v>89</v>
      </c>
      <c r="B90" s="35" t="s">
        <v>17</v>
      </c>
      <c r="C90" s="315"/>
      <c r="D90" s="39" t="s">
        <v>1223</v>
      </c>
      <c r="E90" s="319"/>
      <c r="F90" s="39" t="s">
        <v>44</v>
      </c>
      <c r="G90" s="319"/>
      <c r="H90" s="270"/>
      <c r="I90" s="270"/>
      <c r="J90" s="270"/>
      <c r="K90" s="270"/>
      <c r="L90" s="270"/>
      <c r="M90" s="35"/>
      <c r="N90" s="35" t="s">
        <v>1123</v>
      </c>
      <c r="O90" s="35">
        <v>3</v>
      </c>
      <c r="P90" s="35"/>
      <c r="Q90" s="35"/>
    </row>
    <row r="91" spans="1:17" s="28" customFormat="1" ht="24" customHeight="1">
      <c r="A91" s="35">
        <v>90</v>
      </c>
      <c r="B91" s="35" t="s">
        <v>17</v>
      </c>
      <c r="C91" s="315"/>
      <c r="D91" s="39" t="s">
        <v>1224</v>
      </c>
      <c r="E91" s="319"/>
      <c r="F91" s="39" t="s">
        <v>136</v>
      </c>
      <c r="G91" s="319"/>
      <c r="H91" s="270"/>
      <c r="I91" s="270"/>
      <c r="J91" s="270"/>
      <c r="K91" s="270"/>
      <c r="L91" s="270"/>
      <c r="M91" s="35"/>
      <c r="N91" s="35" t="s">
        <v>1123</v>
      </c>
      <c r="O91" s="35">
        <v>3</v>
      </c>
      <c r="P91" s="35"/>
      <c r="Q91" s="35"/>
    </row>
    <row r="92" spans="1:17" s="28" customFormat="1" ht="36" customHeight="1">
      <c r="A92" s="35">
        <v>91</v>
      </c>
      <c r="B92" s="35" t="s">
        <v>17</v>
      </c>
      <c r="C92" s="36" t="s">
        <v>1225</v>
      </c>
      <c r="D92" s="35" t="s">
        <v>1226</v>
      </c>
      <c r="E92" s="38">
        <v>1</v>
      </c>
      <c r="F92" s="35" t="s">
        <v>98</v>
      </c>
      <c r="G92" s="38"/>
      <c r="H92" s="35">
        <v>23.1</v>
      </c>
      <c r="I92" s="35">
        <f t="shared" si="2"/>
        <v>1155</v>
      </c>
      <c r="J92" s="35">
        <v>6000</v>
      </c>
      <c r="K92" s="35">
        <f>I92+J92</f>
        <v>7155</v>
      </c>
      <c r="L92" s="35" t="s">
        <v>116</v>
      </c>
      <c r="M92" s="35" t="s">
        <v>1227</v>
      </c>
      <c r="N92" s="35" t="s">
        <v>1123</v>
      </c>
      <c r="O92" s="35">
        <v>1</v>
      </c>
      <c r="P92" s="35"/>
      <c r="Q92" s="35"/>
    </row>
    <row r="93" spans="1:17" s="28" customFormat="1" ht="24" customHeight="1">
      <c r="A93" s="35">
        <v>92</v>
      </c>
      <c r="B93" s="35" t="s">
        <v>17</v>
      </c>
      <c r="C93" s="314" t="s">
        <v>1228</v>
      </c>
      <c r="D93" s="39" t="s">
        <v>1229</v>
      </c>
      <c r="E93" s="319">
        <v>3</v>
      </c>
      <c r="F93" s="39" t="s">
        <v>98</v>
      </c>
      <c r="G93" s="319" t="s">
        <v>127</v>
      </c>
      <c r="H93" s="270">
        <v>65.75</v>
      </c>
      <c r="I93" s="270">
        <f t="shared" si="2"/>
        <v>3287.5</v>
      </c>
      <c r="J93" s="270">
        <f>6000*3</f>
        <v>18000</v>
      </c>
      <c r="K93" s="270">
        <f>J93+I93</f>
        <v>21287.5</v>
      </c>
      <c r="L93" s="270" t="s">
        <v>116</v>
      </c>
      <c r="M93" s="35"/>
      <c r="N93" s="35" t="s">
        <v>1123</v>
      </c>
      <c r="O93" s="35">
        <v>3</v>
      </c>
      <c r="P93" s="35"/>
      <c r="Q93" s="35"/>
    </row>
    <row r="94" spans="1:17" s="28" customFormat="1" ht="24" customHeight="1">
      <c r="A94" s="35">
        <v>93</v>
      </c>
      <c r="B94" s="35" t="s">
        <v>17</v>
      </c>
      <c r="C94" s="314"/>
      <c r="D94" s="39" t="s">
        <v>1230</v>
      </c>
      <c r="E94" s="319"/>
      <c r="F94" s="39" t="s">
        <v>42</v>
      </c>
      <c r="G94" s="319"/>
      <c r="H94" s="270"/>
      <c r="I94" s="270"/>
      <c r="J94" s="270"/>
      <c r="K94" s="270"/>
      <c r="L94" s="270"/>
      <c r="M94" s="35"/>
      <c r="N94" s="35" t="s">
        <v>1123</v>
      </c>
      <c r="O94" s="35">
        <v>3</v>
      </c>
      <c r="P94" s="35"/>
      <c r="Q94" s="35"/>
    </row>
    <row r="95" spans="1:17" s="28" customFormat="1" ht="24" customHeight="1">
      <c r="A95" s="35">
        <v>94</v>
      </c>
      <c r="B95" s="35" t="s">
        <v>17</v>
      </c>
      <c r="C95" s="314"/>
      <c r="D95" s="39" t="s">
        <v>1231</v>
      </c>
      <c r="E95" s="319"/>
      <c r="F95" s="39" t="s">
        <v>55</v>
      </c>
      <c r="G95" s="319"/>
      <c r="H95" s="270"/>
      <c r="I95" s="270"/>
      <c r="J95" s="270"/>
      <c r="K95" s="270"/>
      <c r="L95" s="270"/>
      <c r="M95" s="35"/>
      <c r="N95" s="35" t="s">
        <v>1123</v>
      </c>
      <c r="O95" s="35">
        <v>3</v>
      </c>
      <c r="P95" s="35"/>
      <c r="Q95" s="35"/>
    </row>
    <row r="96" spans="1:17" s="28" customFormat="1" ht="24" customHeight="1">
      <c r="A96" s="35">
        <v>95</v>
      </c>
      <c r="B96" s="35" t="s">
        <v>17</v>
      </c>
      <c r="C96" s="156" t="s">
        <v>1228</v>
      </c>
      <c r="D96" s="39" t="s">
        <v>1232</v>
      </c>
      <c r="E96" s="319">
        <v>3</v>
      </c>
      <c r="F96" s="39" t="s">
        <v>98</v>
      </c>
      <c r="G96" s="319" t="s">
        <v>127</v>
      </c>
      <c r="H96" s="270">
        <v>84.8</v>
      </c>
      <c r="I96" s="270">
        <f t="shared" ref="I96:I101" si="3">H96*50</f>
        <v>4240</v>
      </c>
      <c r="J96" s="270">
        <f>6000*3</f>
        <v>18000</v>
      </c>
      <c r="K96" s="270">
        <f t="shared" ref="K96:K101" si="4">J96+I96</f>
        <v>22240</v>
      </c>
      <c r="L96" s="270" t="s">
        <v>116</v>
      </c>
      <c r="M96" s="35"/>
      <c r="N96" s="35" t="s">
        <v>1123</v>
      </c>
      <c r="O96" s="35">
        <v>3</v>
      </c>
      <c r="P96" s="35"/>
      <c r="Q96" s="35"/>
    </row>
    <row r="97" spans="1:17" s="28" customFormat="1" ht="24" customHeight="1">
      <c r="A97" s="35">
        <v>96</v>
      </c>
      <c r="B97" s="35" t="s">
        <v>17</v>
      </c>
      <c r="C97" s="156"/>
      <c r="D97" s="39" t="s">
        <v>1233</v>
      </c>
      <c r="E97" s="319"/>
      <c r="F97" s="39" t="s">
        <v>55</v>
      </c>
      <c r="G97" s="319"/>
      <c r="H97" s="270"/>
      <c r="I97" s="270"/>
      <c r="J97" s="270"/>
      <c r="K97" s="270"/>
      <c r="L97" s="270"/>
      <c r="M97" s="35"/>
      <c r="N97" s="35" t="s">
        <v>1123</v>
      </c>
      <c r="O97" s="35">
        <v>3</v>
      </c>
      <c r="P97" s="35"/>
      <c r="Q97" s="35"/>
    </row>
    <row r="98" spans="1:17" s="28" customFormat="1" ht="24" customHeight="1">
      <c r="A98" s="35">
        <v>97</v>
      </c>
      <c r="B98" s="35" t="s">
        <v>17</v>
      </c>
      <c r="C98" s="156"/>
      <c r="D98" s="39" t="s">
        <v>1234</v>
      </c>
      <c r="E98" s="319"/>
      <c r="F98" s="39" t="s">
        <v>90</v>
      </c>
      <c r="G98" s="319"/>
      <c r="H98" s="270"/>
      <c r="I98" s="270"/>
      <c r="J98" s="270"/>
      <c r="K98" s="270"/>
      <c r="L98" s="270"/>
      <c r="M98" s="35"/>
      <c r="N98" s="35" t="s">
        <v>1123</v>
      </c>
      <c r="O98" s="35">
        <v>3</v>
      </c>
      <c r="P98" s="35"/>
      <c r="Q98" s="35"/>
    </row>
    <row r="99" spans="1:17" s="28" customFormat="1" ht="24" customHeight="1">
      <c r="A99" s="35">
        <v>98</v>
      </c>
      <c r="B99" s="35" t="s">
        <v>17</v>
      </c>
      <c r="C99" s="156" t="s">
        <v>1235</v>
      </c>
      <c r="D99" s="39" t="s">
        <v>1236</v>
      </c>
      <c r="E99" s="319">
        <v>2</v>
      </c>
      <c r="F99" s="39" t="s">
        <v>98</v>
      </c>
      <c r="G99" s="319" t="s">
        <v>127</v>
      </c>
      <c r="H99" s="270">
        <v>95.7</v>
      </c>
      <c r="I99" s="270">
        <f t="shared" si="3"/>
        <v>4785</v>
      </c>
      <c r="J99" s="270">
        <v>12000</v>
      </c>
      <c r="K99" s="35">
        <f t="shared" si="4"/>
        <v>16785</v>
      </c>
      <c r="L99" s="270" t="s">
        <v>116</v>
      </c>
      <c r="M99" s="35"/>
      <c r="N99" s="35" t="s">
        <v>1123</v>
      </c>
      <c r="O99" s="35">
        <v>2</v>
      </c>
      <c r="P99" s="35"/>
      <c r="Q99" s="35"/>
    </row>
    <row r="100" spans="1:17" s="28" customFormat="1" ht="24" customHeight="1">
      <c r="A100" s="35">
        <v>99</v>
      </c>
      <c r="B100" s="35" t="s">
        <v>17</v>
      </c>
      <c r="C100" s="156"/>
      <c r="D100" s="39" t="s">
        <v>1237</v>
      </c>
      <c r="E100" s="319"/>
      <c r="F100" s="39" t="s">
        <v>44</v>
      </c>
      <c r="G100" s="319"/>
      <c r="H100" s="270"/>
      <c r="I100" s="270"/>
      <c r="J100" s="270"/>
      <c r="K100" s="35"/>
      <c r="L100" s="270"/>
      <c r="M100" s="35"/>
      <c r="N100" s="35" t="s">
        <v>1123</v>
      </c>
      <c r="O100" s="35">
        <v>2</v>
      </c>
      <c r="P100" s="35"/>
      <c r="Q100" s="35"/>
    </row>
    <row r="101" spans="1:17" s="28" customFormat="1" ht="24" customHeight="1">
      <c r="A101" s="35">
        <v>100</v>
      </c>
      <c r="B101" s="35" t="s">
        <v>17</v>
      </c>
      <c r="C101" s="316" t="s">
        <v>1238</v>
      </c>
      <c r="D101" s="39" t="s">
        <v>1239</v>
      </c>
      <c r="E101" s="319">
        <v>3</v>
      </c>
      <c r="F101" s="39" t="s">
        <v>98</v>
      </c>
      <c r="G101" s="319" t="s">
        <v>127</v>
      </c>
      <c r="H101" s="270">
        <v>36</v>
      </c>
      <c r="I101" s="270">
        <f t="shared" si="3"/>
        <v>1800</v>
      </c>
      <c r="J101" s="270">
        <v>18000</v>
      </c>
      <c r="K101" s="270">
        <f t="shared" si="4"/>
        <v>19800</v>
      </c>
      <c r="L101" s="270" t="s">
        <v>116</v>
      </c>
      <c r="M101" s="35"/>
      <c r="N101" s="35" t="s">
        <v>1123</v>
      </c>
      <c r="O101" s="35">
        <v>3</v>
      </c>
      <c r="P101" s="35"/>
      <c r="Q101" s="35"/>
    </row>
    <row r="102" spans="1:17" s="28" customFormat="1" ht="24" customHeight="1">
      <c r="A102" s="35">
        <v>101</v>
      </c>
      <c r="B102" s="35" t="s">
        <v>17</v>
      </c>
      <c r="C102" s="316"/>
      <c r="D102" s="39" t="s">
        <v>1240</v>
      </c>
      <c r="E102" s="319"/>
      <c r="F102" s="39" t="s">
        <v>90</v>
      </c>
      <c r="G102" s="319"/>
      <c r="H102" s="270"/>
      <c r="I102" s="270"/>
      <c r="J102" s="270"/>
      <c r="K102" s="270"/>
      <c r="L102" s="270"/>
      <c r="M102" s="35"/>
      <c r="N102" s="35" t="s">
        <v>1123</v>
      </c>
      <c r="O102" s="35">
        <v>3</v>
      </c>
      <c r="P102" s="35"/>
      <c r="Q102" s="35"/>
    </row>
    <row r="103" spans="1:17" s="28" customFormat="1" ht="24" customHeight="1">
      <c r="A103" s="35">
        <v>102</v>
      </c>
      <c r="B103" s="35" t="s">
        <v>17</v>
      </c>
      <c r="C103" s="316"/>
      <c r="D103" s="39" t="s">
        <v>1241</v>
      </c>
      <c r="E103" s="319"/>
      <c r="F103" s="39" t="s">
        <v>466</v>
      </c>
      <c r="G103" s="319"/>
      <c r="H103" s="270"/>
      <c r="I103" s="270"/>
      <c r="J103" s="270"/>
      <c r="K103" s="270"/>
      <c r="L103" s="270"/>
      <c r="M103" s="35"/>
      <c r="N103" s="35" t="s">
        <v>1123</v>
      </c>
      <c r="O103" s="35">
        <v>3</v>
      </c>
      <c r="P103" s="35"/>
      <c r="Q103" s="35"/>
    </row>
    <row r="104" spans="1:17" s="28" customFormat="1" ht="24" customHeight="1">
      <c r="A104" s="35">
        <v>103</v>
      </c>
      <c r="B104" s="35" t="s">
        <v>17</v>
      </c>
      <c r="C104" s="316" t="s">
        <v>1242</v>
      </c>
      <c r="D104" s="39" t="s">
        <v>1243</v>
      </c>
      <c r="E104" s="319">
        <v>2</v>
      </c>
      <c r="F104" s="39" t="s">
        <v>98</v>
      </c>
      <c r="G104" s="319" t="s">
        <v>127</v>
      </c>
      <c r="H104" s="270">
        <v>45.9</v>
      </c>
      <c r="I104" s="270">
        <f t="shared" ref="I104:I108" si="5">H104*50</f>
        <v>2295</v>
      </c>
      <c r="J104" s="270">
        <v>12000</v>
      </c>
      <c r="K104" s="270">
        <f>J104+I104</f>
        <v>14295</v>
      </c>
      <c r="L104" s="270" t="s">
        <v>116</v>
      </c>
      <c r="M104" s="35"/>
      <c r="N104" s="35" t="s">
        <v>1123</v>
      </c>
      <c r="O104" s="35">
        <v>2</v>
      </c>
      <c r="P104" s="35"/>
      <c r="Q104" s="35"/>
    </row>
    <row r="105" spans="1:17" s="28" customFormat="1" ht="24" customHeight="1">
      <c r="A105" s="35">
        <v>104</v>
      </c>
      <c r="B105" s="35" t="s">
        <v>17</v>
      </c>
      <c r="C105" s="317"/>
      <c r="D105" s="39" t="s">
        <v>1232</v>
      </c>
      <c r="E105" s="319"/>
      <c r="F105" s="39" t="s">
        <v>44</v>
      </c>
      <c r="G105" s="319"/>
      <c r="H105" s="270"/>
      <c r="I105" s="270"/>
      <c r="J105" s="270"/>
      <c r="K105" s="270"/>
      <c r="L105" s="270"/>
      <c r="M105" s="35"/>
      <c r="N105" s="35" t="s">
        <v>1123</v>
      </c>
      <c r="O105" s="35">
        <v>2</v>
      </c>
      <c r="P105" s="35"/>
      <c r="Q105" s="35"/>
    </row>
    <row r="106" spans="1:17" s="28" customFormat="1" ht="24" customHeight="1">
      <c r="A106" s="35">
        <v>105</v>
      </c>
      <c r="B106" s="35" t="s">
        <v>17</v>
      </c>
      <c r="C106" s="318" t="s">
        <v>1244</v>
      </c>
      <c r="D106" s="40" t="s">
        <v>1245</v>
      </c>
      <c r="E106" s="319">
        <v>2</v>
      </c>
      <c r="F106" s="40" t="s">
        <v>98</v>
      </c>
      <c r="G106" s="319" t="s">
        <v>127</v>
      </c>
      <c r="H106" s="270">
        <v>112</v>
      </c>
      <c r="I106" s="270">
        <f t="shared" si="5"/>
        <v>5600</v>
      </c>
      <c r="J106" s="270">
        <v>12000</v>
      </c>
      <c r="K106" s="270">
        <f>J106+I106</f>
        <v>17600</v>
      </c>
      <c r="L106" s="270" t="s">
        <v>116</v>
      </c>
      <c r="M106" s="35" t="s">
        <v>1246</v>
      </c>
      <c r="N106" s="35" t="s">
        <v>1123</v>
      </c>
      <c r="O106" s="35">
        <v>2</v>
      </c>
      <c r="P106" s="35"/>
      <c r="Q106" s="35"/>
    </row>
    <row r="107" spans="1:17" s="28" customFormat="1" ht="24" customHeight="1">
      <c r="A107" s="35">
        <v>106</v>
      </c>
      <c r="B107" s="35" t="s">
        <v>17</v>
      </c>
      <c r="C107" s="318"/>
      <c r="D107" s="40" t="s">
        <v>1247</v>
      </c>
      <c r="E107" s="319"/>
      <c r="F107" s="45" t="s">
        <v>223</v>
      </c>
      <c r="G107" s="319"/>
      <c r="H107" s="270"/>
      <c r="I107" s="270"/>
      <c r="J107" s="270"/>
      <c r="K107" s="270"/>
      <c r="L107" s="270"/>
      <c r="M107" s="35"/>
      <c r="N107" s="35" t="s">
        <v>1123</v>
      </c>
      <c r="O107" s="35">
        <v>2</v>
      </c>
      <c r="P107" s="35"/>
      <c r="Q107" s="35"/>
    </row>
    <row r="108" spans="1:17" s="28" customFormat="1" ht="30.95" customHeight="1">
      <c r="A108" s="35">
        <v>107</v>
      </c>
      <c r="B108" s="35" t="s">
        <v>17</v>
      </c>
      <c r="C108" s="46" t="s">
        <v>1242</v>
      </c>
      <c r="D108" s="39" t="s">
        <v>1248</v>
      </c>
      <c r="E108" s="319" t="s">
        <v>1156</v>
      </c>
      <c r="F108" s="39" t="s">
        <v>98</v>
      </c>
      <c r="G108" s="38" t="s">
        <v>127</v>
      </c>
      <c r="H108" s="320">
        <v>14.32</v>
      </c>
      <c r="I108" s="270">
        <f t="shared" si="5"/>
        <v>716</v>
      </c>
      <c r="J108" s="270">
        <v>12000</v>
      </c>
      <c r="K108" s="270">
        <f>I108+J108</f>
        <v>12716</v>
      </c>
      <c r="L108" s="270" t="s">
        <v>116</v>
      </c>
      <c r="M108" s="35"/>
      <c r="N108" s="35"/>
      <c r="O108" s="35">
        <v>2</v>
      </c>
      <c r="P108" s="35"/>
      <c r="Q108" s="35"/>
    </row>
    <row r="109" spans="1:17" s="28" customFormat="1" ht="32.1" customHeight="1">
      <c r="A109" s="35">
        <v>108</v>
      </c>
      <c r="B109" s="35" t="s">
        <v>17</v>
      </c>
      <c r="C109" s="46" t="s">
        <v>1242</v>
      </c>
      <c r="D109" s="39" t="s">
        <v>1249</v>
      </c>
      <c r="E109" s="319"/>
      <c r="F109" s="39" t="s">
        <v>42</v>
      </c>
      <c r="G109" s="38" t="s">
        <v>127</v>
      </c>
      <c r="H109" s="320"/>
      <c r="I109" s="270"/>
      <c r="J109" s="270"/>
      <c r="K109" s="270"/>
      <c r="L109" s="270"/>
      <c r="M109" s="35"/>
      <c r="N109" s="35"/>
      <c r="O109" s="35">
        <v>2</v>
      </c>
      <c r="P109" s="35"/>
      <c r="Q109" s="35"/>
    </row>
    <row r="110" spans="1:17" s="29" customFormat="1" ht="24" customHeight="1">
      <c r="A110" s="35">
        <v>109</v>
      </c>
      <c r="B110" s="311" t="s">
        <v>17</v>
      </c>
      <c r="C110" s="160" t="s">
        <v>1250</v>
      </c>
      <c r="D110" s="48" t="s">
        <v>1251</v>
      </c>
      <c r="E110" s="311">
        <v>7</v>
      </c>
      <c r="F110" s="48" t="s">
        <v>98</v>
      </c>
      <c r="G110" s="311">
        <v>2018</v>
      </c>
      <c r="H110" s="311">
        <v>126.5</v>
      </c>
      <c r="I110" s="311">
        <f>H110*50</f>
        <v>6325</v>
      </c>
      <c r="J110" s="311">
        <v>42000</v>
      </c>
      <c r="K110" s="311">
        <f>J110+I110</f>
        <v>48325</v>
      </c>
      <c r="L110" s="311" t="s">
        <v>116</v>
      </c>
      <c r="M110" s="46"/>
      <c r="N110" s="311" t="s">
        <v>1123</v>
      </c>
      <c r="O110" s="311">
        <v>7</v>
      </c>
      <c r="P110" s="46"/>
      <c r="Q110" s="46"/>
    </row>
    <row r="111" spans="1:17" s="29" customFormat="1" ht="24" customHeight="1">
      <c r="A111" s="35">
        <v>110</v>
      </c>
      <c r="B111" s="311"/>
      <c r="C111" s="160"/>
      <c r="D111" s="47" t="s">
        <v>1252</v>
      </c>
      <c r="E111" s="311"/>
      <c r="F111" s="47" t="s">
        <v>42</v>
      </c>
      <c r="G111" s="311"/>
      <c r="H111" s="311"/>
      <c r="I111" s="311"/>
      <c r="J111" s="311"/>
      <c r="K111" s="311"/>
      <c r="L111" s="311"/>
      <c r="M111" s="46"/>
      <c r="N111" s="311"/>
      <c r="O111" s="311"/>
      <c r="P111" s="46"/>
      <c r="Q111" s="46"/>
    </row>
    <row r="112" spans="1:17" s="29" customFormat="1" ht="24" customHeight="1">
      <c r="A112" s="35">
        <v>111</v>
      </c>
      <c r="B112" s="311"/>
      <c r="C112" s="160"/>
      <c r="D112" s="47" t="s">
        <v>1253</v>
      </c>
      <c r="E112" s="311"/>
      <c r="F112" s="47" t="s">
        <v>44</v>
      </c>
      <c r="G112" s="311"/>
      <c r="H112" s="311"/>
      <c r="I112" s="311"/>
      <c r="J112" s="311"/>
      <c r="K112" s="311"/>
      <c r="L112" s="311"/>
      <c r="M112" s="46"/>
      <c r="N112" s="311"/>
      <c r="O112" s="311"/>
      <c r="P112" s="46"/>
      <c r="Q112" s="46"/>
    </row>
    <row r="113" spans="1:17" s="29" customFormat="1" ht="24" customHeight="1">
      <c r="A113" s="35">
        <v>112</v>
      </c>
      <c r="B113" s="311"/>
      <c r="C113" s="160"/>
      <c r="D113" s="47" t="s">
        <v>1254</v>
      </c>
      <c r="E113" s="311"/>
      <c r="F113" s="47" t="s">
        <v>82</v>
      </c>
      <c r="G113" s="311"/>
      <c r="H113" s="311"/>
      <c r="I113" s="311"/>
      <c r="J113" s="311"/>
      <c r="K113" s="311"/>
      <c r="L113" s="311"/>
      <c r="M113" s="46"/>
      <c r="N113" s="311"/>
      <c r="O113" s="311"/>
      <c r="P113" s="46"/>
      <c r="Q113" s="46"/>
    </row>
    <row r="114" spans="1:17" s="29" customFormat="1" ht="24" customHeight="1">
      <c r="A114" s="35">
        <v>113</v>
      </c>
      <c r="B114" s="311"/>
      <c r="C114" s="160"/>
      <c r="D114" s="47" t="s">
        <v>1255</v>
      </c>
      <c r="E114" s="311"/>
      <c r="F114" s="47" t="s">
        <v>46</v>
      </c>
      <c r="G114" s="311"/>
      <c r="H114" s="311"/>
      <c r="I114" s="311"/>
      <c r="J114" s="311"/>
      <c r="K114" s="311"/>
      <c r="L114" s="311"/>
      <c r="M114" s="46"/>
      <c r="N114" s="311"/>
      <c r="O114" s="311"/>
      <c r="P114" s="46"/>
      <c r="Q114" s="46"/>
    </row>
    <row r="115" spans="1:17" s="29" customFormat="1" ht="24" customHeight="1">
      <c r="A115" s="35">
        <v>114</v>
      </c>
      <c r="B115" s="311"/>
      <c r="C115" s="160"/>
      <c r="D115" s="47" t="s">
        <v>1256</v>
      </c>
      <c r="E115" s="311"/>
      <c r="F115" s="47" t="s">
        <v>136</v>
      </c>
      <c r="G115" s="311"/>
      <c r="H115" s="311"/>
      <c r="I115" s="311"/>
      <c r="J115" s="311"/>
      <c r="K115" s="311"/>
      <c r="L115" s="311"/>
      <c r="M115" s="46"/>
      <c r="N115" s="311"/>
      <c r="O115" s="311"/>
      <c r="P115" s="46"/>
      <c r="Q115" s="46"/>
    </row>
    <row r="116" spans="1:17" s="29" customFormat="1" ht="24" customHeight="1">
      <c r="A116" s="35">
        <v>115</v>
      </c>
      <c r="B116" s="311"/>
      <c r="C116" s="160"/>
      <c r="D116" s="47" t="s">
        <v>1257</v>
      </c>
      <c r="E116" s="311"/>
      <c r="F116" s="47" t="s">
        <v>136</v>
      </c>
      <c r="G116" s="311"/>
      <c r="H116" s="311"/>
      <c r="I116" s="311"/>
      <c r="J116" s="311"/>
      <c r="K116" s="311"/>
      <c r="L116" s="311"/>
      <c r="M116" s="46"/>
      <c r="N116" s="311"/>
      <c r="O116" s="311"/>
      <c r="P116" s="46"/>
      <c r="Q116" s="46"/>
    </row>
    <row r="117" spans="1:17" s="28" customFormat="1" ht="27" customHeight="1">
      <c r="A117" s="49" t="s">
        <v>20</v>
      </c>
      <c r="B117" s="49" t="s">
        <v>1258</v>
      </c>
      <c r="C117" s="44"/>
      <c r="D117" s="49"/>
      <c r="E117" s="50" t="s">
        <v>1259</v>
      </c>
      <c r="F117" s="49"/>
      <c r="G117" s="49"/>
      <c r="H117" s="49">
        <f t="shared" ref="H117:K117" si="6">SUM(H4:H116)</f>
        <v>2191.0750000000003</v>
      </c>
      <c r="I117" s="49">
        <f t="shared" si="6"/>
        <v>109553.75</v>
      </c>
      <c r="J117" s="49">
        <f t="shared" si="6"/>
        <v>678000</v>
      </c>
      <c r="K117" s="49">
        <f t="shared" si="6"/>
        <v>787553.75</v>
      </c>
      <c r="L117" s="49"/>
      <c r="M117" s="49"/>
      <c r="N117" s="49"/>
      <c r="O117" s="51"/>
      <c r="P117" s="49"/>
      <c r="Q117" s="49"/>
    </row>
  </sheetData>
  <mergeCells count="222">
    <mergeCell ref="L110:L116"/>
    <mergeCell ref="N110:N116"/>
    <mergeCell ref="O110:O116"/>
    <mergeCell ref="L85:L88"/>
    <mergeCell ref="L89:L91"/>
    <mergeCell ref="L93:L95"/>
    <mergeCell ref="L96:L98"/>
    <mergeCell ref="L99:L100"/>
    <mergeCell ref="L101:L103"/>
    <mergeCell ref="L104:L105"/>
    <mergeCell ref="L106:L107"/>
    <mergeCell ref="L108:L109"/>
    <mergeCell ref="K93:K95"/>
    <mergeCell ref="K96:K98"/>
    <mergeCell ref="K101:K103"/>
    <mergeCell ref="K104:K105"/>
    <mergeCell ref="K106:K107"/>
    <mergeCell ref="K108:K109"/>
    <mergeCell ref="K110:K116"/>
    <mergeCell ref="L4:L6"/>
    <mergeCell ref="L7:L11"/>
    <mergeCell ref="L12:L17"/>
    <mergeCell ref="L18:L24"/>
    <mergeCell ref="L26:L28"/>
    <mergeCell ref="L31:L35"/>
    <mergeCell ref="L36:L39"/>
    <mergeCell ref="L40:L44"/>
    <mergeCell ref="L45:L49"/>
    <mergeCell ref="L50:L55"/>
    <mergeCell ref="L56:L59"/>
    <mergeCell ref="L60:L62"/>
    <mergeCell ref="L63:L69"/>
    <mergeCell ref="L70:L75"/>
    <mergeCell ref="L76:L77"/>
    <mergeCell ref="L78:L81"/>
    <mergeCell ref="L82:L84"/>
    <mergeCell ref="J101:J103"/>
    <mergeCell ref="J104:J105"/>
    <mergeCell ref="J106:J107"/>
    <mergeCell ref="J108:J109"/>
    <mergeCell ref="J110:J116"/>
    <mergeCell ref="K4:K6"/>
    <mergeCell ref="K7:K11"/>
    <mergeCell ref="K12:K17"/>
    <mergeCell ref="K18:K24"/>
    <mergeCell ref="K26:K28"/>
    <mergeCell ref="K29:K30"/>
    <mergeCell ref="K31:K35"/>
    <mergeCell ref="K36:K39"/>
    <mergeCell ref="K40:K44"/>
    <mergeCell ref="K45:K49"/>
    <mergeCell ref="K50:K55"/>
    <mergeCell ref="K56:K59"/>
    <mergeCell ref="K60:K62"/>
    <mergeCell ref="K63:K69"/>
    <mergeCell ref="K70:K75"/>
    <mergeCell ref="K76:K77"/>
    <mergeCell ref="K78:K81"/>
    <mergeCell ref="K82:K84"/>
    <mergeCell ref="K89:K91"/>
    <mergeCell ref="I110:I116"/>
    <mergeCell ref="J4:J6"/>
    <mergeCell ref="J7:J11"/>
    <mergeCell ref="J12:J17"/>
    <mergeCell ref="J18:J24"/>
    <mergeCell ref="J26:J28"/>
    <mergeCell ref="J29:J30"/>
    <mergeCell ref="J31:J35"/>
    <mergeCell ref="J36:J39"/>
    <mergeCell ref="J40:J44"/>
    <mergeCell ref="J45:J49"/>
    <mergeCell ref="J50:J55"/>
    <mergeCell ref="J56:J59"/>
    <mergeCell ref="J60:J62"/>
    <mergeCell ref="J63:J69"/>
    <mergeCell ref="J70:J75"/>
    <mergeCell ref="J76:J77"/>
    <mergeCell ref="J78:J81"/>
    <mergeCell ref="J82:J84"/>
    <mergeCell ref="J85:J88"/>
    <mergeCell ref="J89:J91"/>
    <mergeCell ref="J93:J95"/>
    <mergeCell ref="J96:J98"/>
    <mergeCell ref="J99:J100"/>
    <mergeCell ref="I82:I84"/>
    <mergeCell ref="I89:I91"/>
    <mergeCell ref="I93:I95"/>
    <mergeCell ref="I96:I98"/>
    <mergeCell ref="I99:I100"/>
    <mergeCell ref="I101:I103"/>
    <mergeCell ref="I104:I105"/>
    <mergeCell ref="I106:I107"/>
    <mergeCell ref="I108:I109"/>
    <mergeCell ref="H96:H98"/>
    <mergeCell ref="H99:H100"/>
    <mergeCell ref="H101:H103"/>
    <mergeCell ref="H104:H105"/>
    <mergeCell ref="H106:H107"/>
    <mergeCell ref="H108:H109"/>
    <mergeCell ref="H110:H116"/>
    <mergeCell ref="I4:I6"/>
    <mergeCell ref="I7:I11"/>
    <mergeCell ref="I12:I17"/>
    <mergeCell ref="I18:I24"/>
    <mergeCell ref="I26:I28"/>
    <mergeCell ref="I29:I30"/>
    <mergeCell ref="I31:I35"/>
    <mergeCell ref="I36:I39"/>
    <mergeCell ref="I40:I44"/>
    <mergeCell ref="I45:I49"/>
    <mergeCell ref="I50:I55"/>
    <mergeCell ref="I56:I59"/>
    <mergeCell ref="I60:I62"/>
    <mergeCell ref="I63:I69"/>
    <mergeCell ref="I70:I75"/>
    <mergeCell ref="I76:I77"/>
    <mergeCell ref="I78:I81"/>
    <mergeCell ref="G101:G103"/>
    <mergeCell ref="G104:G105"/>
    <mergeCell ref="G106:G107"/>
    <mergeCell ref="G110:G116"/>
    <mergeCell ref="H4:H6"/>
    <mergeCell ref="H7:H11"/>
    <mergeCell ref="H12:H17"/>
    <mergeCell ref="H18:H24"/>
    <mergeCell ref="H26:H28"/>
    <mergeCell ref="H29:H30"/>
    <mergeCell ref="H31:H35"/>
    <mergeCell ref="H36:H39"/>
    <mergeCell ref="H40:H44"/>
    <mergeCell ref="H45:H49"/>
    <mergeCell ref="H50:H55"/>
    <mergeCell ref="H56:H59"/>
    <mergeCell ref="H60:H62"/>
    <mergeCell ref="H63:H69"/>
    <mergeCell ref="H70:H75"/>
    <mergeCell ref="H76:H77"/>
    <mergeCell ref="H78:H81"/>
    <mergeCell ref="H82:H84"/>
    <mergeCell ref="H89:H91"/>
    <mergeCell ref="H93:H95"/>
    <mergeCell ref="E110:E116"/>
    <mergeCell ref="G4:G6"/>
    <mergeCell ref="G7:G11"/>
    <mergeCell ref="G12:G17"/>
    <mergeCell ref="G18:G24"/>
    <mergeCell ref="G26:G28"/>
    <mergeCell ref="G29:G30"/>
    <mergeCell ref="G31:G35"/>
    <mergeCell ref="G36:G39"/>
    <mergeCell ref="G40:G44"/>
    <mergeCell ref="G45:G49"/>
    <mergeCell ref="G50:G55"/>
    <mergeCell ref="G56:G59"/>
    <mergeCell ref="G60:G62"/>
    <mergeCell ref="G63:G69"/>
    <mergeCell ref="G70:G75"/>
    <mergeCell ref="G76:G77"/>
    <mergeCell ref="G78:G81"/>
    <mergeCell ref="G82:G84"/>
    <mergeCell ref="G85:G88"/>
    <mergeCell ref="G89:G91"/>
    <mergeCell ref="G93:G95"/>
    <mergeCell ref="G96:G98"/>
    <mergeCell ref="G99:G100"/>
    <mergeCell ref="E85:E88"/>
    <mergeCell ref="E89:E91"/>
    <mergeCell ref="E93:E95"/>
    <mergeCell ref="E96:E98"/>
    <mergeCell ref="E99:E100"/>
    <mergeCell ref="E101:E103"/>
    <mergeCell ref="E104:E105"/>
    <mergeCell ref="E106:E107"/>
    <mergeCell ref="E108:E109"/>
    <mergeCell ref="C96:C98"/>
    <mergeCell ref="C99:C100"/>
    <mergeCell ref="C101:C103"/>
    <mergeCell ref="C104:C105"/>
    <mergeCell ref="C106:C107"/>
    <mergeCell ref="C110:C116"/>
    <mergeCell ref="E4:E6"/>
    <mergeCell ref="E7:E11"/>
    <mergeCell ref="E12:E17"/>
    <mergeCell ref="E18:E24"/>
    <mergeCell ref="E26:E28"/>
    <mergeCell ref="E29:E30"/>
    <mergeCell ref="E31:E35"/>
    <mergeCell ref="E36:E39"/>
    <mergeCell ref="E40:E44"/>
    <mergeCell ref="E45:E49"/>
    <mergeCell ref="E50:E55"/>
    <mergeCell ref="E56:E59"/>
    <mergeCell ref="E60:E62"/>
    <mergeCell ref="E63:E69"/>
    <mergeCell ref="E70:E75"/>
    <mergeCell ref="E76:E77"/>
    <mergeCell ref="E78:E81"/>
    <mergeCell ref="E82:E84"/>
    <mergeCell ref="A1:Q1"/>
    <mergeCell ref="A2:Q2"/>
    <mergeCell ref="B110:B116"/>
    <mergeCell ref="C4:C6"/>
    <mergeCell ref="C7:C11"/>
    <mergeCell ref="C12:C17"/>
    <mergeCell ref="C18:C24"/>
    <mergeCell ref="C26:C28"/>
    <mergeCell ref="C29:C30"/>
    <mergeCell ref="C31:C35"/>
    <mergeCell ref="C36:C39"/>
    <mergeCell ref="C40:C44"/>
    <mergeCell ref="C45:C49"/>
    <mergeCell ref="C50:C55"/>
    <mergeCell ref="C56:C59"/>
    <mergeCell ref="C60:C62"/>
    <mergeCell ref="C63:C69"/>
    <mergeCell ref="C70:C75"/>
    <mergeCell ref="C76:C77"/>
    <mergeCell ref="C78:C81"/>
    <mergeCell ref="C82:C84"/>
    <mergeCell ref="C85:C88"/>
    <mergeCell ref="C89:C91"/>
    <mergeCell ref="C93:C95"/>
  </mergeCells>
  <phoneticPr fontId="25" type="noConversion"/>
  <pageMargins left="0.75138888888888899" right="0.75138888888888899" top="1" bottom="1" header="0.5" footer="0.5"/>
  <pageSetup paperSize="8" scale="95" orientation="landscape"/>
  <rowBreaks count="5" manualBreakCount="5">
    <brk id="25" max="16383" man="1"/>
    <brk id="49" max="16383" man="1"/>
    <brk id="69" max="16383" man="1"/>
    <brk id="92" max="16383" man="1"/>
    <brk id="109" max="16383" man="1"/>
  </rowBreaks>
</worksheet>
</file>

<file path=xl/worksheets/sheet10.xml><?xml version="1.0" encoding="utf-8"?>
<worksheet xmlns="http://schemas.openxmlformats.org/spreadsheetml/2006/main" xmlns:r="http://schemas.openxmlformats.org/officeDocument/2006/relationships">
  <dimension ref="A1:L105"/>
  <sheetViews>
    <sheetView workbookViewId="0">
      <selection activeCell="K2" sqref="K1:K1048576"/>
    </sheetView>
  </sheetViews>
  <sheetFormatPr defaultColWidth="8.875" defaultRowHeight="14.25"/>
  <cols>
    <col min="1" max="1" width="4.375" customWidth="1"/>
    <col min="2" max="2" width="7" customWidth="1"/>
    <col min="3" max="3" width="6.75" customWidth="1"/>
    <col min="4" max="4" width="5.375" customWidth="1"/>
    <col min="5" max="5" width="4.375" customWidth="1"/>
    <col min="6" max="6" width="6.875" customWidth="1"/>
    <col min="7" max="8" width="7.875" customWidth="1"/>
    <col min="9" max="9" width="8.25" customWidth="1"/>
    <col min="10" max="10" width="6.625" customWidth="1"/>
    <col min="11" max="11" width="7.875" customWidth="1"/>
    <col min="12" max="12" width="12.125" customWidth="1"/>
  </cols>
  <sheetData>
    <row r="1" spans="1:12" ht="35.1" customHeight="1">
      <c r="A1" s="321" t="s">
        <v>1260</v>
      </c>
      <c r="B1" s="321"/>
      <c r="C1" s="321"/>
      <c r="D1" s="321"/>
      <c r="E1" s="321"/>
      <c r="F1" s="321"/>
      <c r="G1" s="321"/>
      <c r="H1" s="321"/>
      <c r="I1" s="321"/>
      <c r="J1" s="321"/>
      <c r="K1" s="321"/>
      <c r="L1" s="321"/>
    </row>
    <row r="2" spans="1:12" ht="58.5">
      <c r="A2" s="20" t="s">
        <v>24</v>
      </c>
      <c r="B2" s="21" t="s">
        <v>1261</v>
      </c>
      <c r="C2" s="21" t="s">
        <v>25</v>
      </c>
      <c r="D2" s="21" t="s">
        <v>1262</v>
      </c>
      <c r="E2" s="22" t="s">
        <v>1263</v>
      </c>
      <c r="F2" s="22" t="s">
        <v>1264</v>
      </c>
      <c r="G2" s="22" t="s">
        <v>31</v>
      </c>
      <c r="H2" s="22" t="s">
        <v>109</v>
      </c>
      <c r="I2" s="22" t="s">
        <v>1265</v>
      </c>
      <c r="J2" s="22" t="s">
        <v>1115</v>
      </c>
      <c r="K2" s="22" t="s">
        <v>111</v>
      </c>
      <c r="L2" s="22" t="s">
        <v>1266</v>
      </c>
    </row>
    <row r="3" spans="1:12" ht="30" customHeight="1">
      <c r="A3" s="23" t="s">
        <v>1267</v>
      </c>
      <c r="B3" s="23" t="s">
        <v>18</v>
      </c>
      <c r="C3" s="23" t="s">
        <v>1268</v>
      </c>
      <c r="D3" s="23" t="s">
        <v>1269</v>
      </c>
      <c r="E3" s="23">
        <v>1</v>
      </c>
      <c r="F3" s="23" t="s">
        <v>98</v>
      </c>
      <c r="G3" s="23">
        <v>55.8</v>
      </c>
      <c r="H3" s="24">
        <f t="shared" ref="H3:H7" si="0">G3*50</f>
        <v>2790</v>
      </c>
      <c r="I3" s="24">
        <f t="shared" ref="I3:I7" si="1">E3*6000</f>
        <v>6000</v>
      </c>
      <c r="J3" s="24">
        <f t="shared" ref="J3:J7" si="2">H3+I3</f>
        <v>8790</v>
      </c>
      <c r="K3" s="23" t="s">
        <v>116</v>
      </c>
      <c r="L3" s="25"/>
    </row>
    <row r="4" spans="1:12" ht="30" customHeight="1">
      <c r="A4" s="322" t="s">
        <v>1156</v>
      </c>
      <c r="B4" s="322" t="s">
        <v>18</v>
      </c>
      <c r="C4" s="322" t="s">
        <v>1270</v>
      </c>
      <c r="D4" s="23" t="s">
        <v>1271</v>
      </c>
      <c r="E4" s="322">
        <v>3</v>
      </c>
      <c r="F4" s="23" t="s">
        <v>98</v>
      </c>
      <c r="G4" s="322">
        <v>30.5</v>
      </c>
      <c r="H4" s="326">
        <f t="shared" si="0"/>
        <v>1525</v>
      </c>
      <c r="I4" s="326">
        <f t="shared" si="1"/>
        <v>18000</v>
      </c>
      <c r="J4" s="326">
        <f t="shared" si="2"/>
        <v>19525</v>
      </c>
      <c r="K4" s="322" t="s">
        <v>116</v>
      </c>
      <c r="L4" s="322"/>
    </row>
    <row r="5" spans="1:12" ht="30" customHeight="1">
      <c r="A5" s="323"/>
      <c r="B5" s="323"/>
      <c r="C5" s="323"/>
      <c r="D5" s="23" t="s">
        <v>1272</v>
      </c>
      <c r="E5" s="323"/>
      <c r="F5" s="23" t="s">
        <v>42</v>
      </c>
      <c r="G5" s="323"/>
      <c r="H5" s="327"/>
      <c r="I5" s="327"/>
      <c r="J5" s="327"/>
      <c r="K5" s="323"/>
      <c r="L5" s="323"/>
    </row>
    <row r="6" spans="1:12" ht="30" customHeight="1">
      <c r="A6" s="324"/>
      <c r="B6" s="324"/>
      <c r="C6" s="324"/>
      <c r="D6" s="23" t="s">
        <v>1273</v>
      </c>
      <c r="E6" s="324"/>
      <c r="F6" s="23" t="s">
        <v>55</v>
      </c>
      <c r="G6" s="324"/>
      <c r="H6" s="328"/>
      <c r="I6" s="328"/>
      <c r="J6" s="328"/>
      <c r="K6" s="324"/>
      <c r="L6" s="324"/>
    </row>
    <row r="7" spans="1:12" ht="30" customHeight="1">
      <c r="A7" s="322" t="s">
        <v>120</v>
      </c>
      <c r="B7" s="322" t="s">
        <v>18</v>
      </c>
      <c r="C7" s="322" t="s">
        <v>1270</v>
      </c>
      <c r="D7" s="23" t="s">
        <v>1274</v>
      </c>
      <c r="E7" s="322">
        <v>4</v>
      </c>
      <c r="F7" s="23" t="s">
        <v>98</v>
      </c>
      <c r="G7" s="322">
        <v>49.98</v>
      </c>
      <c r="H7" s="326">
        <f t="shared" si="0"/>
        <v>2499</v>
      </c>
      <c r="I7" s="326">
        <f t="shared" si="1"/>
        <v>24000</v>
      </c>
      <c r="J7" s="326">
        <f t="shared" si="2"/>
        <v>26499</v>
      </c>
      <c r="K7" s="322" t="s">
        <v>116</v>
      </c>
      <c r="L7" s="322"/>
    </row>
    <row r="8" spans="1:12" ht="30" customHeight="1">
      <c r="A8" s="323"/>
      <c r="B8" s="323"/>
      <c r="C8" s="323"/>
      <c r="D8" s="23" t="s">
        <v>1275</v>
      </c>
      <c r="E8" s="323"/>
      <c r="F8" s="23" t="s">
        <v>42</v>
      </c>
      <c r="G8" s="323"/>
      <c r="H8" s="327"/>
      <c r="I8" s="327"/>
      <c r="J8" s="327"/>
      <c r="K8" s="323"/>
      <c r="L8" s="323"/>
    </row>
    <row r="9" spans="1:12" ht="30" customHeight="1">
      <c r="A9" s="323"/>
      <c r="B9" s="323"/>
      <c r="C9" s="323"/>
      <c r="D9" s="23" t="s">
        <v>1276</v>
      </c>
      <c r="E9" s="323"/>
      <c r="F9" s="23" t="s">
        <v>44</v>
      </c>
      <c r="G9" s="323"/>
      <c r="H9" s="327"/>
      <c r="I9" s="327"/>
      <c r="J9" s="327"/>
      <c r="K9" s="323"/>
      <c r="L9" s="323"/>
    </row>
    <row r="10" spans="1:12" ht="30" customHeight="1">
      <c r="A10" s="324"/>
      <c r="B10" s="324"/>
      <c r="C10" s="324"/>
      <c r="D10" s="23" t="s">
        <v>1277</v>
      </c>
      <c r="E10" s="324"/>
      <c r="F10" s="23" t="s">
        <v>55</v>
      </c>
      <c r="G10" s="324"/>
      <c r="H10" s="328"/>
      <c r="I10" s="328"/>
      <c r="J10" s="328"/>
      <c r="K10" s="324"/>
      <c r="L10" s="323"/>
    </row>
    <row r="11" spans="1:12" ht="30" customHeight="1">
      <c r="A11" s="23" t="s">
        <v>124</v>
      </c>
      <c r="B11" s="23" t="s">
        <v>18</v>
      </c>
      <c r="C11" s="23" t="s">
        <v>1270</v>
      </c>
      <c r="D11" s="23" t="s">
        <v>1278</v>
      </c>
      <c r="E11" s="23">
        <v>1</v>
      </c>
      <c r="F11" s="23" t="s">
        <v>98</v>
      </c>
      <c r="G11" s="23">
        <v>22.32</v>
      </c>
      <c r="H11" s="24">
        <f t="shared" ref="H11:H14" si="3">G11*50</f>
        <v>1116</v>
      </c>
      <c r="I11" s="24">
        <f t="shared" ref="I11:I14" si="4">E11*6000</f>
        <v>6000</v>
      </c>
      <c r="J11" s="24">
        <f t="shared" ref="J11:J14" si="5">H11+I11</f>
        <v>7116</v>
      </c>
      <c r="K11" s="23" t="s">
        <v>116</v>
      </c>
      <c r="L11" s="25"/>
    </row>
    <row r="12" spans="1:12" ht="30" customHeight="1">
      <c r="A12" s="325" t="s">
        <v>129</v>
      </c>
      <c r="B12" s="325" t="s">
        <v>18</v>
      </c>
      <c r="C12" s="325" t="s">
        <v>1270</v>
      </c>
      <c r="D12" s="23" t="s">
        <v>1279</v>
      </c>
      <c r="E12" s="325">
        <v>2</v>
      </c>
      <c r="F12" s="23" t="s">
        <v>98</v>
      </c>
      <c r="G12" s="325">
        <v>29.25</v>
      </c>
      <c r="H12" s="329">
        <f t="shared" si="3"/>
        <v>1462.5</v>
      </c>
      <c r="I12" s="329">
        <f t="shared" si="4"/>
        <v>12000</v>
      </c>
      <c r="J12" s="329">
        <f t="shared" si="5"/>
        <v>13462.5</v>
      </c>
      <c r="K12" s="325" t="s">
        <v>116</v>
      </c>
      <c r="L12" s="330"/>
    </row>
    <row r="13" spans="1:12" ht="30" customHeight="1">
      <c r="A13" s="325"/>
      <c r="B13" s="325"/>
      <c r="C13" s="325"/>
      <c r="D13" s="23" t="s">
        <v>1280</v>
      </c>
      <c r="E13" s="325"/>
      <c r="F13" s="23" t="s">
        <v>1281</v>
      </c>
      <c r="G13" s="325"/>
      <c r="H13" s="329"/>
      <c r="I13" s="329"/>
      <c r="J13" s="329"/>
      <c r="K13" s="325"/>
      <c r="L13" s="330"/>
    </row>
    <row r="14" spans="1:12" ht="30" customHeight="1">
      <c r="A14" s="322" t="s">
        <v>1133</v>
      </c>
      <c r="B14" s="322" t="s">
        <v>18</v>
      </c>
      <c r="C14" s="322" t="s">
        <v>1282</v>
      </c>
      <c r="D14" s="23" t="s">
        <v>1283</v>
      </c>
      <c r="E14" s="322">
        <v>3</v>
      </c>
      <c r="F14" s="23" t="s">
        <v>98</v>
      </c>
      <c r="G14" s="322">
        <v>77.19</v>
      </c>
      <c r="H14" s="322">
        <f t="shared" si="3"/>
        <v>3859.5</v>
      </c>
      <c r="I14" s="322">
        <f t="shared" si="4"/>
        <v>18000</v>
      </c>
      <c r="J14" s="322">
        <f t="shared" si="5"/>
        <v>21859.5</v>
      </c>
      <c r="K14" s="322" t="s">
        <v>116</v>
      </c>
      <c r="L14" s="322"/>
    </row>
    <row r="15" spans="1:12" ht="30" customHeight="1">
      <c r="A15" s="323"/>
      <c r="B15" s="323"/>
      <c r="C15" s="323"/>
      <c r="D15" s="23" t="s">
        <v>1284</v>
      </c>
      <c r="E15" s="323"/>
      <c r="F15" s="23" t="s">
        <v>42</v>
      </c>
      <c r="G15" s="323"/>
      <c r="H15" s="323"/>
      <c r="I15" s="323"/>
      <c r="J15" s="323"/>
      <c r="K15" s="323"/>
      <c r="L15" s="323"/>
    </row>
    <row r="16" spans="1:12" ht="30" customHeight="1">
      <c r="A16" s="323"/>
      <c r="B16" s="323"/>
      <c r="C16" s="323"/>
      <c r="D16" s="23" t="s">
        <v>1285</v>
      </c>
      <c r="E16" s="323"/>
      <c r="F16" s="23" t="s">
        <v>44</v>
      </c>
      <c r="G16" s="324"/>
      <c r="H16" s="324"/>
      <c r="I16" s="324"/>
      <c r="J16" s="324"/>
      <c r="K16" s="324"/>
      <c r="L16" s="324"/>
    </row>
    <row r="17" spans="1:12" ht="30" customHeight="1">
      <c r="A17" s="322" t="s">
        <v>1141</v>
      </c>
      <c r="B17" s="322" t="s">
        <v>18</v>
      </c>
      <c r="C17" s="322" t="s">
        <v>1282</v>
      </c>
      <c r="D17" s="23" t="s">
        <v>1286</v>
      </c>
      <c r="E17" s="322">
        <v>3</v>
      </c>
      <c r="F17" s="23" t="s">
        <v>98</v>
      </c>
      <c r="G17" s="326">
        <v>141.97999999999999</v>
      </c>
      <c r="H17" s="326">
        <f>G17*50</f>
        <v>7099</v>
      </c>
      <c r="I17" s="326">
        <f>E17*6000</f>
        <v>18000</v>
      </c>
      <c r="J17" s="326">
        <f>H17+I17</f>
        <v>25099</v>
      </c>
      <c r="K17" s="326" t="s">
        <v>116</v>
      </c>
      <c r="L17" s="326"/>
    </row>
    <row r="18" spans="1:12" ht="30" customHeight="1">
      <c r="A18" s="323"/>
      <c r="B18" s="323"/>
      <c r="C18" s="323"/>
      <c r="D18" s="23" t="s">
        <v>1287</v>
      </c>
      <c r="E18" s="323"/>
      <c r="F18" s="23" t="s">
        <v>42</v>
      </c>
      <c r="G18" s="327"/>
      <c r="H18" s="327"/>
      <c r="I18" s="327"/>
      <c r="J18" s="327"/>
      <c r="K18" s="327"/>
      <c r="L18" s="327"/>
    </row>
    <row r="19" spans="1:12" ht="30" customHeight="1">
      <c r="A19" s="324"/>
      <c r="B19" s="324"/>
      <c r="C19" s="324"/>
      <c r="D19" s="23" t="s">
        <v>1288</v>
      </c>
      <c r="E19" s="324"/>
      <c r="F19" s="23" t="s">
        <v>44</v>
      </c>
      <c r="G19" s="328"/>
      <c r="H19" s="328"/>
      <c r="I19" s="328"/>
      <c r="J19" s="328"/>
      <c r="K19" s="328"/>
      <c r="L19" s="328"/>
    </row>
    <row r="20" spans="1:12" ht="30" customHeight="1">
      <c r="A20" s="322" t="s">
        <v>1289</v>
      </c>
      <c r="B20" s="322" t="s">
        <v>18</v>
      </c>
      <c r="C20" s="322" t="s">
        <v>1282</v>
      </c>
      <c r="D20" s="23" t="s">
        <v>1290</v>
      </c>
      <c r="E20" s="322">
        <v>5</v>
      </c>
      <c r="F20" s="23" t="s">
        <v>98</v>
      </c>
      <c r="G20" s="322">
        <v>54.9</v>
      </c>
      <c r="H20" s="322">
        <v>4392</v>
      </c>
      <c r="I20" s="322">
        <f>E20*6000</f>
        <v>30000</v>
      </c>
      <c r="J20" s="322">
        <f>H20+I20</f>
        <v>34392</v>
      </c>
      <c r="K20" s="322" t="s">
        <v>116</v>
      </c>
      <c r="L20" s="322" t="s">
        <v>1291</v>
      </c>
    </row>
    <row r="21" spans="1:12" ht="30" customHeight="1">
      <c r="A21" s="323"/>
      <c r="B21" s="323"/>
      <c r="C21" s="323"/>
      <c r="D21" s="23" t="s">
        <v>1292</v>
      </c>
      <c r="E21" s="323"/>
      <c r="F21" s="23" t="s">
        <v>44</v>
      </c>
      <c r="G21" s="323"/>
      <c r="H21" s="323"/>
      <c r="I21" s="323"/>
      <c r="J21" s="323"/>
      <c r="K21" s="323"/>
      <c r="L21" s="323"/>
    </row>
    <row r="22" spans="1:12" ht="30" customHeight="1">
      <c r="A22" s="323"/>
      <c r="B22" s="323"/>
      <c r="C22" s="323"/>
      <c r="D22" s="23" t="s">
        <v>1293</v>
      </c>
      <c r="E22" s="323"/>
      <c r="F22" s="23" t="s">
        <v>55</v>
      </c>
      <c r="G22" s="323"/>
      <c r="H22" s="323"/>
      <c r="I22" s="323"/>
      <c r="J22" s="323"/>
      <c r="K22" s="323"/>
      <c r="L22" s="323"/>
    </row>
    <row r="23" spans="1:12" ht="30" customHeight="1">
      <c r="A23" s="323"/>
      <c r="B23" s="323"/>
      <c r="C23" s="323"/>
      <c r="D23" s="23" t="s">
        <v>1294</v>
      </c>
      <c r="E23" s="323"/>
      <c r="F23" s="23" t="s">
        <v>490</v>
      </c>
      <c r="G23" s="323"/>
      <c r="H23" s="323"/>
      <c r="I23" s="323"/>
      <c r="J23" s="323"/>
      <c r="K23" s="323"/>
      <c r="L23" s="323"/>
    </row>
    <row r="24" spans="1:12" ht="30" customHeight="1">
      <c r="A24" s="324"/>
      <c r="B24" s="324"/>
      <c r="C24" s="324"/>
      <c r="D24" s="23" t="s">
        <v>1295</v>
      </c>
      <c r="E24" s="324"/>
      <c r="F24" s="23" t="s">
        <v>90</v>
      </c>
      <c r="G24" s="324"/>
      <c r="H24" s="324"/>
      <c r="I24" s="324"/>
      <c r="J24" s="324"/>
      <c r="K24" s="324"/>
      <c r="L24" s="324"/>
    </row>
    <row r="25" spans="1:12" ht="30" customHeight="1">
      <c r="A25" s="322" t="s">
        <v>1296</v>
      </c>
      <c r="B25" s="322" t="s">
        <v>18</v>
      </c>
      <c r="C25" s="322" t="s">
        <v>1282</v>
      </c>
      <c r="D25" s="23" t="s">
        <v>1297</v>
      </c>
      <c r="E25" s="322">
        <v>2</v>
      </c>
      <c r="F25" s="23" t="s">
        <v>98</v>
      </c>
      <c r="G25" s="322">
        <v>98.86</v>
      </c>
      <c r="H25" s="322">
        <f t="shared" ref="H25:H30" si="6">G25*50</f>
        <v>4943</v>
      </c>
      <c r="I25" s="322">
        <f t="shared" ref="I25:I30" si="7">E25*6000</f>
        <v>12000</v>
      </c>
      <c r="J25" s="322">
        <f t="shared" ref="J25:J30" si="8">H25+I25</f>
        <v>16943</v>
      </c>
      <c r="K25" s="322" t="s">
        <v>116</v>
      </c>
      <c r="L25" s="322"/>
    </row>
    <row r="26" spans="1:12" ht="30" customHeight="1">
      <c r="A26" s="323"/>
      <c r="B26" s="323"/>
      <c r="C26" s="323"/>
      <c r="D26" s="23" t="s">
        <v>1298</v>
      </c>
      <c r="E26" s="323"/>
      <c r="F26" s="23" t="s">
        <v>55</v>
      </c>
      <c r="G26" s="323"/>
      <c r="H26" s="323"/>
      <c r="I26" s="323"/>
      <c r="J26" s="323"/>
      <c r="K26" s="323"/>
      <c r="L26" s="323"/>
    </row>
    <row r="27" spans="1:12" ht="30" customHeight="1">
      <c r="A27" s="322" t="s">
        <v>1299</v>
      </c>
      <c r="B27" s="322" t="s">
        <v>18</v>
      </c>
      <c r="C27" s="322" t="s">
        <v>1282</v>
      </c>
      <c r="D27" s="23" t="s">
        <v>1300</v>
      </c>
      <c r="E27" s="322">
        <v>3</v>
      </c>
      <c r="F27" s="23" t="s">
        <v>98</v>
      </c>
      <c r="G27" s="322">
        <v>99.38</v>
      </c>
      <c r="H27" s="322">
        <f t="shared" si="6"/>
        <v>4969</v>
      </c>
      <c r="I27" s="322">
        <f t="shared" si="7"/>
        <v>18000</v>
      </c>
      <c r="J27" s="322">
        <f t="shared" si="8"/>
        <v>22969</v>
      </c>
      <c r="K27" s="322" t="s">
        <v>116</v>
      </c>
      <c r="L27" s="322"/>
    </row>
    <row r="28" spans="1:12" ht="30" customHeight="1">
      <c r="A28" s="323"/>
      <c r="B28" s="323"/>
      <c r="C28" s="323"/>
      <c r="D28" s="23" t="s">
        <v>1301</v>
      </c>
      <c r="E28" s="323"/>
      <c r="F28" s="23" t="s">
        <v>44</v>
      </c>
      <c r="G28" s="323"/>
      <c r="H28" s="323"/>
      <c r="I28" s="323"/>
      <c r="J28" s="323"/>
      <c r="K28" s="323"/>
      <c r="L28" s="323"/>
    </row>
    <row r="29" spans="1:12" ht="30" customHeight="1">
      <c r="A29" s="324"/>
      <c r="B29" s="324"/>
      <c r="C29" s="324"/>
      <c r="D29" s="23" t="s">
        <v>1302</v>
      </c>
      <c r="E29" s="324"/>
      <c r="F29" s="23" t="s">
        <v>55</v>
      </c>
      <c r="G29" s="324"/>
      <c r="H29" s="324"/>
      <c r="I29" s="324"/>
      <c r="J29" s="324"/>
      <c r="K29" s="324"/>
      <c r="L29" s="324"/>
    </row>
    <row r="30" spans="1:12" ht="30" customHeight="1">
      <c r="A30" s="322" t="s">
        <v>1303</v>
      </c>
      <c r="B30" s="322" t="s">
        <v>18</v>
      </c>
      <c r="C30" s="322" t="s">
        <v>1282</v>
      </c>
      <c r="D30" s="23" t="s">
        <v>1304</v>
      </c>
      <c r="E30" s="322">
        <v>3</v>
      </c>
      <c r="F30" s="23" t="s">
        <v>98</v>
      </c>
      <c r="G30" s="322">
        <v>110.16</v>
      </c>
      <c r="H30" s="322">
        <f t="shared" si="6"/>
        <v>5508</v>
      </c>
      <c r="I30" s="322">
        <f t="shared" si="7"/>
        <v>18000</v>
      </c>
      <c r="J30" s="322">
        <f t="shared" si="8"/>
        <v>23508</v>
      </c>
      <c r="K30" s="322" t="s">
        <v>116</v>
      </c>
      <c r="L30" s="322"/>
    </row>
    <row r="31" spans="1:12" ht="30" customHeight="1">
      <c r="A31" s="323"/>
      <c r="B31" s="323"/>
      <c r="C31" s="323"/>
      <c r="D31" s="23" t="s">
        <v>663</v>
      </c>
      <c r="E31" s="323"/>
      <c r="F31" s="23" t="s">
        <v>44</v>
      </c>
      <c r="G31" s="323"/>
      <c r="H31" s="323"/>
      <c r="I31" s="323"/>
      <c r="J31" s="323"/>
      <c r="K31" s="323"/>
      <c r="L31" s="323"/>
    </row>
    <row r="32" spans="1:12" ht="30" customHeight="1">
      <c r="A32" s="324"/>
      <c r="B32" s="324"/>
      <c r="C32" s="324"/>
      <c r="D32" s="23" t="s">
        <v>1305</v>
      </c>
      <c r="E32" s="324"/>
      <c r="F32" s="23" t="s">
        <v>105</v>
      </c>
      <c r="G32" s="324"/>
      <c r="H32" s="324"/>
      <c r="I32" s="324"/>
      <c r="J32" s="324"/>
      <c r="K32" s="324"/>
      <c r="L32" s="324"/>
    </row>
    <row r="33" spans="1:12" ht="30" customHeight="1">
      <c r="A33" s="322" t="s">
        <v>1306</v>
      </c>
      <c r="B33" s="322" t="s">
        <v>18</v>
      </c>
      <c r="C33" s="322" t="s">
        <v>1282</v>
      </c>
      <c r="D33" s="23" t="s">
        <v>1307</v>
      </c>
      <c r="E33" s="322">
        <v>3</v>
      </c>
      <c r="F33" s="23" t="s">
        <v>98</v>
      </c>
      <c r="G33" s="322">
        <v>118.68</v>
      </c>
      <c r="H33" s="322">
        <f>G33*50</f>
        <v>5934</v>
      </c>
      <c r="I33" s="322">
        <f>E33*6000</f>
        <v>18000</v>
      </c>
      <c r="J33" s="322">
        <f>H33+I33</f>
        <v>23934</v>
      </c>
      <c r="K33" s="322" t="s">
        <v>116</v>
      </c>
      <c r="L33" s="331"/>
    </row>
    <row r="34" spans="1:12" ht="30" customHeight="1">
      <c r="A34" s="323"/>
      <c r="B34" s="323"/>
      <c r="C34" s="323"/>
      <c r="D34" s="23" t="s">
        <v>1308</v>
      </c>
      <c r="E34" s="323"/>
      <c r="F34" s="23" t="s">
        <v>42</v>
      </c>
      <c r="G34" s="323"/>
      <c r="H34" s="323"/>
      <c r="I34" s="323"/>
      <c r="J34" s="323"/>
      <c r="K34" s="323"/>
      <c r="L34" s="332"/>
    </row>
    <row r="35" spans="1:12" ht="30" customHeight="1">
      <c r="A35" s="324"/>
      <c r="B35" s="324"/>
      <c r="C35" s="324"/>
      <c r="D35" s="23" t="s">
        <v>1309</v>
      </c>
      <c r="E35" s="324"/>
      <c r="F35" s="23" t="s">
        <v>55</v>
      </c>
      <c r="G35" s="324"/>
      <c r="H35" s="324"/>
      <c r="I35" s="324"/>
      <c r="J35" s="324"/>
      <c r="K35" s="324"/>
      <c r="L35" s="333"/>
    </row>
    <row r="36" spans="1:12" ht="30" customHeight="1">
      <c r="A36" s="322" t="s">
        <v>1310</v>
      </c>
      <c r="B36" s="322" t="s">
        <v>18</v>
      </c>
      <c r="C36" s="322" t="s">
        <v>1282</v>
      </c>
      <c r="D36" s="23" t="s">
        <v>1311</v>
      </c>
      <c r="E36" s="322">
        <v>5</v>
      </c>
      <c r="F36" s="23" t="s">
        <v>98</v>
      </c>
      <c r="G36" s="322">
        <v>84.32</v>
      </c>
      <c r="H36" s="322">
        <f>G36*50</f>
        <v>4216</v>
      </c>
      <c r="I36" s="322">
        <f>E36*6000</f>
        <v>30000</v>
      </c>
      <c r="J36" s="322">
        <f>H36+I36</f>
        <v>34216</v>
      </c>
      <c r="K36" s="322" t="s">
        <v>116</v>
      </c>
      <c r="L36" s="322"/>
    </row>
    <row r="37" spans="1:12" ht="30" customHeight="1">
      <c r="A37" s="323"/>
      <c r="B37" s="323"/>
      <c r="C37" s="323"/>
      <c r="D37" s="23" t="s">
        <v>1312</v>
      </c>
      <c r="E37" s="323"/>
      <c r="F37" s="23" t="s">
        <v>42</v>
      </c>
      <c r="G37" s="323"/>
      <c r="H37" s="323"/>
      <c r="I37" s="323"/>
      <c r="J37" s="323"/>
      <c r="K37" s="323"/>
      <c r="L37" s="323"/>
    </row>
    <row r="38" spans="1:12" ht="30" customHeight="1">
      <c r="A38" s="323"/>
      <c r="B38" s="323"/>
      <c r="C38" s="323"/>
      <c r="D38" s="23" t="s">
        <v>1313</v>
      </c>
      <c r="E38" s="323"/>
      <c r="F38" s="23" t="s">
        <v>44</v>
      </c>
      <c r="G38" s="323"/>
      <c r="H38" s="323"/>
      <c r="I38" s="323"/>
      <c r="J38" s="323"/>
      <c r="K38" s="323"/>
      <c r="L38" s="323"/>
    </row>
    <row r="39" spans="1:12" ht="30" customHeight="1">
      <c r="A39" s="323"/>
      <c r="B39" s="323"/>
      <c r="C39" s="323"/>
      <c r="D39" s="23" t="s">
        <v>1314</v>
      </c>
      <c r="E39" s="323"/>
      <c r="F39" s="23" t="s">
        <v>82</v>
      </c>
      <c r="G39" s="323"/>
      <c r="H39" s="323"/>
      <c r="I39" s="323"/>
      <c r="J39" s="323"/>
      <c r="K39" s="323"/>
      <c r="L39" s="323"/>
    </row>
    <row r="40" spans="1:12" ht="30" customHeight="1">
      <c r="A40" s="324"/>
      <c r="B40" s="324"/>
      <c r="C40" s="324"/>
      <c r="D40" s="23" t="s">
        <v>1315</v>
      </c>
      <c r="E40" s="323"/>
      <c r="F40" s="23" t="s">
        <v>46</v>
      </c>
      <c r="G40" s="324"/>
      <c r="H40" s="324"/>
      <c r="I40" s="324"/>
      <c r="J40" s="324"/>
      <c r="K40" s="324"/>
      <c r="L40" s="324"/>
    </row>
    <row r="41" spans="1:12" ht="30" customHeight="1">
      <c r="A41" s="322" t="s">
        <v>1316</v>
      </c>
      <c r="B41" s="322" t="s">
        <v>18</v>
      </c>
      <c r="C41" s="322" t="s">
        <v>1317</v>
      </c>
      <c r="D41" s="23" t="s">
        <v>1318</v>
      </c>
      <c r="E41" s="325">
        <v>5</v>
      </c>
      <c r="F41" s="23" t="s">
        <v>98</v>
      </c>
      <c r="G41" s="322">
        <v>100</v>
      </c>
      <c r="H41" s="322">
        <f>G41*50</f>
        <v>5000</v>
      </c>
      <c r="I41" s="322">
        <f>E41*6000</f>
        <v>30000</v>
      </c>
      <c r="J41" s="322">
        <f>H41+I41</f>
        <v>35000</v>
      </c>
      <c r="K41" s="322" t="s">
        <v>116</v>
      </c>
      <c r="L41" s="322"/>
    </row>
    <row r="42" spans="1:12" ht="30" customHeight="1">
      <c r="A42" s="323"/>
      <c r="B42" s="323"/>
      <c r="C42" s="323"/>
      <c r="D42" s="23" t="s">
        <v>1319</v>
      </c>
      <c r="E42" s="325"/>
      <c r="F42" s="23" t="s">
        <v>42</v>
      </c>
      <c r="G42" s="323"/>
      <c r="H42" s="323"/>
      <c r="I42" s="323"/>
      <c r="J42" s="323"/>
      <c r="K42" s="323"/>
      <c r="L42" s="323"/>
    </row>
    <row r="43" spans="1:12" ht="30" customHeight="1">
      <c r="A43" s="323"/>
      <c r="B43" s="323"/>
      <c r="C43" s="323"/>
      <c r="D43" s="23" t="s">
        <v>1320</v>
      </c>
      <c r="E43" s="325"/>
      <c r="F43" s="23" t="s">
        <v>55</v>
      </c>
      <c r="G43" s="323"/>
      <c r="H43" s="323"/>
      <c r="I43" s="323"/>
      <c r="J43" s="323"/>
      <c r="K43" s="323"/>
      <c r="L43" s="323"/>
    </row>
    <row r="44" spans="1:12" ht="30" customHeight="1">
      <c r="A44" s="323"/>
      <c r="B44" s="323"/>
      <c r="C44" s="323"/>
      <c r="D44" s="23" t="s">
        <v>1321</v>
      </c>
      <c r="E44" s="325"/>
      <c r="F44" s="23" t="s">
        <v>55</v>
      </c>
      <c r="G44" s="323"/>
      <c r="H44" s="323"/>
      <c r="I44" s="323"/>
      <c r="J44" s="323"/>
      <c r="K44" s="323"/>
      <c r="L44" s="323"/>
    </row>
    <row r="45" spans="1:12" ht="30" customHeight="1">
      <c r="A45" s="324"/>
      <c r="B45" s="324"/>
      <c r="C45" s="324"/>
      <c r="D45" s="23" t="s">
        <v>1322</v>
      </c>
      <c r="E45" s="325"/>
      <c r="F45" s="23" t="s">
        <v>90</v>
      </c>
      <c r="G45" s="324"/>
      <c r="H45" s="324"/>
      <c r="I45" s="324"/>
      <c r="J45" s="324"/>
      <c r="K45" s="324"/>
      <c r="L45" s="324"/>
    </row>
    <row r="46" spans="1:12" ht="30" customHeight="1">
      <c r="A46" s="23" t="s">
        <v>1323</v>
      </c>
      <c r="B46" s="23" t="s">
        <v>18</v>
      </c>
      <c r="C46" s="23" t="s">
        <v>1317</v>
      </c>
      <c r="D46" s="23" t="s">
        <v>1324</v>
      </c>
      <c r="E46" s="23">
        <v>1</v>
      </c>
      <c r="F46" s="23" t="s">
        <v>98</v>
      </c>
      <c r="G46" s="23">
        <v>51.15</v>
      </c>
      <c r="H46" s="24">
        <f t="shared" ref="H46:H50" si="9">G46*50</f>
        <v>2557.5</v>
      </c>
      <c r="I46" s="24">
        <f t="shared" ref="I46:I50" si="10">E46*6000</f>
        <v>6000</v>
      </c>
      <c r="J46" s="24">
        <f t="shared" ref="J46:J50" si="11">H46+I46</f>
        <v>8557.5</v>
      </c>
      <c r="K46" s="23" t="s">
        <v>116</v>
      </c>
      <c r="L46" s="25"/>
    </row>
    <row r="47" spans="1:12" ht="30" customHeight="1">
      <c r="A47" s="322" t="s">
        <v>1325</v>
      </c>
      <c r="B47" s="322" t="s">
        <v>18</v>
      </c>
      <c r="C47" s="322" t="s">
        <v>1317</v>
      </c>
      <c r="D47" s="23" t="s">
        <v>1326</v>
      </c>
      <c r="E47" s="322">
        <v>2</v>
      </c>
      <c r="F47" s="23" t="s">
        <v>98</v>
      </c>
      <c r="G47" s="322">
        <v>48</v>
      </c>
      <c r="H47" s="322">
        <f t="shared" si="9"/>
        <v>2400</v>
      </c>
      <c r="I47" s="322">
        <f t="shared" si="10"/>
        <v>12000</v>
      </c>
      <c r="J47" s="322">
        <f t="shared" si="11"/>
        <v>14400</v>
      </c>
      <c r="K47" s="322" t="s">
        <v>116</v>
      </c>
      <c r="L47" s="322"/>
    </row>
    <row r="48" spans="1:12" ht="30" customHeight="1">
      <c r="A48" s="323"/>
      <c r="B48" s="323"/>
      <c r="C48" s="323"/>
      <c r="D48" s="23" t="s">
        <v>1327</v>
      </c>
      <c r="E48" s="324"/>
      <c r="F48" s="23" t="s">
        <v>90</v>
      </c>
      <c r="G48" s="324"/>
      <c r="H48" s="324"/>
      <c r="I48" s="324"/>
      <c r="J48" s="324"/>
      <c r="K48" s="324"/>
      <c r="L48" s="324"/>
    </row>
    <row r="49" spans="1:12" ht="30" customHeight="1">
      <c r="A49" s="23" t="s">
        <v>1328</v>
      </c>
      <c r="B49" s="23" t="s">
        <v>18</v>
      </c>
      <c r="C49" s="23" t="s">
        <v>1317</v>
      </c>
      <c r="D49" s="23" t="s">
        <v>1329</v>
      </c>
      <c r="E49" s="23">
        <v>1</v>
      </c>
      <c r="F49" s="23" t="s">
        <v>98</v>
      </c>
      <c r="G49" s="23">
        <v>36</v>
      </c>
      <c r="H49" s="24">
        <f t="shared" si="9"/>
        <v>1800</v>
      </c>
      <c r="I49" s="24">
        <f t="shared" si="10"/>
        <v>6000</v>
      </c>
      <c r="J49" s="24">
        <f t="shared" si="11"/>
        <v>7800</v>
      </c>
      <c r="K49" s="23" t="s">
        <v>116</v>
      </c>
      <c r="L49" s="25"/>
    </row>
    <row r="50" spans="1:12" ht="30" customHeight="1">
      <c r="A50" s="322" t="s">
        <v>1330</v>
      </c>
      <c r="B50" s="322" t="s">
        <v>18</v>
      </c>
      <c r="C50" s="322" t="s">
        <v>1317</v>
      </c>
      <c r="D50" s="23" t="s">
        <v>1331</v>
      </c>
      <c r="E50" s="322">
        <v>2</v>
      </c>
      <c r="F50" s="23" t="s">
        <v>98</v>
      </c>
      <c r="G50" s="322">
        <v>90</v>
      </c>
      <c r="H50" s="322">
        <f t="shared" si="9"/>
        <v>4500</v>
      </c>
      <c r="I50" s="322">
        <f t="shared" si="10"/>
        <v>12000</v>
      </c>
      <c r="J50" s="322">
        <f t="shared" si="11"/>
        <v>16500</v>
      </c>
      <c r="K50" s="322" t="s">
        <v>116</v>
      </c>
      <c r="L50" s="322"/>
    </row>
    <row r="51" spans="1:12" ht="30" customHeight="1">
      <c r="A51" s="324"/>
      <c r="B51" s="324"/>
      <c r="C51" s="324"/>
      <c r="D51" s="23" t="s">
        <v>1332</v>
      </c>
      <c r="E51" s="324"/>
      <c r="F51" s="23" t="s">
        <v>90</v>
      </c>
      <c r="G51" s="324"/>
      <c r="H51" s="324"/>
      <c r="I51" s="324"/>
      <c r="J51" s="324"/>
      <c r="K51" s="324"/>
      <c r="L51" s="324"/>
    </row>
    <row r="52" spans="1:12" ht="30" customHeight="1">
      <c r="A52" s="322" t="s">
        <v>1333</v>
      </c>
      <c r="B52" s="322" t="s">
        <v>18</v>
      </c>
      <c r="C52" s="322" t="s">
        <v>1317</v>
      </c>
      <c r="D52" s="23" t="s">
        <v>1334</v>
      </c>
      <c r="E52" s="322">
        <v>2</v>
      </c>
      <c r="F52" s="23" t="s">
        <v>98</v>
      </c>
      <c r="G52" s="322">
        <v>144</v>
      </c>
      <c r="H52" s="322">
        <f t="shared" ref="H52:H57" si="12">G52*50</f>
        <v>7200</v>
      </c>
      <c r="I52" s="322">
        <f t="shared" ref="I52:I57" si="13">E52*6000</f>
        <v>12000</v>
      </c>
      <c r="J52" s="322">
        <f t="shared" ref="J52:J57" si="14">H52+I52</f>
        <v>19200</v>
      </c>
      <c r="K52" s="322" t="s">
        <v>116</v>
      </c>
      <c r="L52" s="322"/>
    </row>
    <row r="53" spans="1:12" ht="30" customHeight="1">
      <c r="A53" s="324"/>
      <c r="B53" s="324"/>
      <c r="C53" s="324"/>
      <c r="D53" s="23" t="s">
        <v>1335</v>
      </c>
      <c r="E53" s="324"/>
      <c r="F53" s="23" t="s">
        <v>42</v>
      </c>
      <c r="G53" s="324"/>
      <c r="H53" s="324"/>
      <c r="I53" s="324"/>
      <c r="J53" s="324"/>
      <c r="K53" s="324"/>
      <c r="L53" s="324"/>
    </row>
    <row r="54" spans="1:12" ht="30" customHeight="1">
      <c r="A54" s="322" t="s">
        <v>1336</v>
      </c>
      <c r="B54" s="322" t="s">
        <v>18</v>
      </c>
      <c r="C54" s="322" t="s">
        <v>1317</v>
      </c>
      <c r="D54" s="23" t="s">
        <v>1337</v>
      </c>
      <c r="E54" s="322">
        <v>2</v>
      </c>
      <c r="F54" s="23" t="s">
        <v>98</v>
      </c>
      <c r="G54" s="322">
        <v>205</v>
      </c>
      <c r="H54" s="322">
        <f t="shared" si="12"/>
        <v>10250</v>
      </c>
      <c r="I54" s="322">
        <f t="shared" si="13"/>
        <v>12000</v>
      </c>
      <c r="J54" s="322">
        <f t="shared" si="14"/>
        <v>22250</v>
      </c>
      <c r="K54" s="322" t="s">
        <v>116</v>
      </c>
      <c r="L54" s="322"/>
    </row>
    <row r="55" spans="1:12" ht="30" customHeight="1">
      <c r="A55" s="324"/>
      <c r="B55" s="324"/>
      <c r="C55" s="324"/>
      <c r="D55" s="23" t="s">
        <v>1338</v>
      </c>
      <c r="E55" s="324"/>
      <c r="F55" s="23" t="s">
        <v>44</v>
      </c>
      <c r="G55" s="324"/>
      <c r="H55" s="324"/>
      <c r="I55" s="324"/>
      <c r="J55" s="324"/>
      <c r="K55" s="324"/>
      <c r="L55" s="324"/>
    </row>
    <row r="56" spans="1:12" ht="30" customHeight="1">
      <c r="A56" s="23" t="s">
        <v>1339</v>
      </c>
      <c r="B56" s="23" t="s">
        <v>18</v>
      </c>
      <c r="C56" s="23" t="s">
        <v>1317</v>
      </c>
      <c r="D56" s="23" t="s">
        <v>1340</v>
      </c>
      <c r="E56" s="23">
        <v>1</v>
      </c>
      <c r="F56" s="23" t="s">
        <v>98</v>
      </c>
      <c r="G56" s="23">
        <v>153.52000000000001</v>
      </c>
      <c r="H56" s="24">
        <f t="shared" si="12"/>
        <v>7676</v>
      </c>
      <c r="I56" s="24">
        <f t="shared" si="13"/>
        <v>6000</v>
      </c>
      <c r="J56" s="24">
        <f t="shared" si="14"/>
        <v>13676</v>
      </c>
      <c r="K56" s="23" t="s">
        <v>116</v>
      </c>
      <c r="L56" s="25"/>
    </row>
    <row r="57" spans="1:12" ht="30" customHeight="1">
      <c r="A57" s="322" t="s">
        <v>1341</v>
      </c>
      <c r="B57" s="322" t="s">
        <v>18</v>
      </c>
      <c r="C57" s="322" t="s">
        <v>1342</v>
      </c>
      <c r="D57" s="23" t="s">
        <v>1343</v>
      </c>
      <c r="E57" s="322">
        <v>4</v>
      </c>
      <c r="F57" s="23" t="s">
        <v>98</v>
      </c>
      <c r="G57" s="322">
        <v>144</v>
      </c>
      <c r="H57" s="322">
        <f t="shared" si="12"/>
        <v>7200</v>
      </c>
      <c r="I57" s="322">
        <f t="shared" si="13"/>
        <v>24000</v>
      </c>
      <c r="J57" s="322">
        <f t="shared" si="14"/>
        <v>31200</v>
      </c>
      <c r="K57" s="322" t="s">
        <v>116</v>
      </c>
      <c r="L57" s="331"/>
    </row>
    <row r="58" spans="1:12" ht="30" customHeight="1">
      <c r="A58" s="323"/>
      <c r="B58" s="323"/>
      <c r="C58" s="323"/>
      <c r="D58" s="23" t="s">
        <v>1344</v>
      </c>
      <c r="E58" s="323"/>
      <c r="F58" s="23" t="s">
        <v>42</v>
      </c>
      <c r="G58" s="323"/>
      <c r="H58" s="323"/>
      <c r="I58" s="323"/>
      <c r="J58" s="323"/>
      <c r="K58" s="323"/>
      <c r="L58" s="332"/>
    </row>
    <row r="59" spans="1:12" ht="30" customHeight="1">
      <c r="A59" s="323"/>
      <c r="B59" s="323"/>
      <c r="C59" s="323"/>
      <c r="D59" s="23" t="s">
        <v>1345</v>
      </c>
      <c r="E59" s="323"/>
      <c r="F59" s="23" t="s">
        <v>44</v>
      </c>
      <c r="G59" s="323"/>
      <c r="H59" s="323"/>
      <c r="I59" s="323"/>
      <c r="J59" s="323"/>
      <c r="K59" s="323"/>
      <c r="L59" s="332"/>
    </row>
    <row r="60" spans="1:12" ht="30" customHeight="1">
      <c r="A60" s="324"/>
      <c r="B60" s="324"/>
      <c r="C60" s="324"/>
      <c r="D60" s="23" t="s">
        <v>1346</v>
      </c>
      <c r="E60" s="324"/>
      <c r="F60" s="23" t="s">
        <v>46</v>
      </c>
      <c r="G60" s="324"/>
      <c r="H60" s="324"/>
      <c r="I60" s="324"/>
      <c r="J60" s="324"/>
      <c r="K60" s="324"/>
      <c r="L60" s="333"/>
    </row>
    <row r="61" spans="1:12" ht="30" customHeight="1">
      <c r="A61" s="23" t="s">
        <v>1347</v>
      </c>
      <c r="B61" s="23" t="s">
        <v>18</v>
      </c>
      <c r="C61" s="23" t="s">
        <v>1342</v>
      </c>
      <c r="D61" s="23" t="s">
        <v>1348</v>
      </c>
      <c r="E61" s="23">
        <v>1</v>
      </c>
      <c r="F61" s="23" t="s">
        <v>98</v>
      </c>
      <c r="G61" s="23">
        <v>25.65</v>
      </c>
      <c r="H61" s="24">
        <f t="shared" ref="H61:H66" si="15">G61*50</f>
        <v>1282.5</v>
      </c>
      <c r="I61" s="24">
        <f t="shared" ref="I61:I66" si="16">E61*6000</f>
        <v>6000</v>
      </c>
      <c r="J61" s="24">
        <f t="shared" ref="J61:J66" si="17">H61+I61</f>
        <v>7282.5</v>
      </c>
      <c r="K61" s="23" t="s">
        <v>116</v>
      </c>
      <c r="L61" s="25"/>
    </row>
    <row r="62" spans="1:12" ht="30" customHeight="1">
      <c r="A62" s="322" t="s">
        <v>1349</v>
      </c>
      <c r="B62" s="322" t="s">
        <v>18</v>
      </c>
      <c r="C62" s="322" t="s">
        <v>1342</v>
      </c>
      <c r="D62" s="23" t="s">
        <v>1350</v>
      </c>
      <c r="E62" s="322">
        <v>4</v>
      </c>
      <c r="F62" s="23" t="s">
        <v>98</v>
      </c>
      <c r="G62" s="322">
        <v>75.98</v>
      </c>
      <c r="H62" s="322">
        <f t="shared" si="15"/>
        <v>3799</v>
      </c>
      <c r="I62" s="322">
        <f t="shared" si="16"/>
        <v>24000</v>
      </c>
      <c r="J62" s="322">
        <f t="shared" si="17"/>
        <v>27799</v>
      </c>
      <c r="K62" s="322" t="s">
        <v>116</v>
      </c>
      <c r="L62" s="322"/>
    </row>
    <row r="63" spans="1:12" ht="30" customHeight="1">
      <c r="A63" s="323"/>
      <c r="B63" s="323"/>
      <c r="C63" s="323"/>
      <c r="D63" s="23" t="s">
        <v>1351</v>
      </c>
      <c r="E63" s="323"/>
      <c r="F63" s="23" t="s">
        <v>55</v>
      </c>
      <c r="G63" s="323"/>
      <c r="H63" s="323"/>
      <c r="I63" s="323"/>
      <c r="J63" s="323"/>
      <c r="K63" s="323"/>
      <c r="L63" s="323"/>
    </row>
    <row r="64" spans="1:12" ht="30" customHeight="1">
      <c r="A64" s="323"/>
      <c r="B64" s="323"/>
      <c r="C64" s="323"/>
      <c r="D64" s="23" t="s">
        <v>1352</v>
      </c>
      <c r="E64" s="323"/>
      <c r="F64" s="23" t="s">
        <v>90</v>
      </c>
      <c r="G64" s="323"/>
      <c r="H64" s="323"/>
      <c r="I64" s="323"/>
      <c r="J64" s="323"/>
      <c r="K64" s="323"/>
      <c r="L64" s="323"/>
    </row>
    <row r="65" spans="1:12" ht="30" customHeight="1">
      <c r="A65" s="324"/>
      <c r="B65" s="324"/>
      <c r="C65" s="324"/>
      <c r="D65" s="23" t="s">
        <v>1353</v>
      </c>
      <c r="E65" s="324"/>
      <c r="F65" s="23" t="s">
        <v>1354</v>
      </c>
      <c r="G65" s="324"/>
      <c r="H65" s="324"/>
      <c r="I65" s="324"/>
      <c r="J65" s="324"/>
      <c r="K65" s="324"/>
      <c r="L65" s="324"/>
    </row>
    <row r="66" spans="1:12" ht="30" customHeight="1">
      <c r="A66" s="322" t="s">
        <v>1355</v>
      </c>
      <c r="B66" s="322" t="s">
        <v>18</v>
      </c>
      <c r="C66" s="322" t="s">
        <v>1342</v>
      </c>
      <c r="D66" s="23" t="s">
        <v>1356</v>
      </c>
      <c r="E66" s="322">
        <v>3</v>
      </c>
      <c r="F66" s="23" t="s">
        <v>98</v>
      </c>
      <c r="G66" s="322">
        <v>98</v>
      </c>
      <c r="H66" s="322">
        <f t="shared" si="15"/>
        <v>4900</v>
      </c>
      <c r="I66" s="322">
        <f t="shared" si="16"/>
        <v>18000</v>
      </c>
      <c r="J66" s="322">
        <f t="shared" si="17"/>
        <v>22900</v>
      </c>
      <c r="K66" s="322" t="s">
        <v>116</v>
      </c>
      <c r="L66" s="322"/>
    </row>
    <row r="67" spans="1:12" ht="30" customHeight="1">
      <c r="A67" s="323"/>
      <c r="B67" s="323"/>
      <c r="C67" s="323"/>
      <c r="D67" s="23" t="s">
        <v>1357</v>
      </c>
      <c r="E67" s="323"/>
      <c r="F67" s="23" t="s">
        <v>42</v>
      </c>
      <c r="G67" s="323"/>
      <c r="H67" s="323"/>
      <c r="I67" s="323"/>
      <c r="J67" s="323"/>
      <c r="K67" s="323"/>
      <c r="L67" s="323"/>
    </row>
    <row r="68" spans="1:12" ht="30" customHeight="1">
      <c r="A68" s="323"/>
      <c r="B68" s="323"/>
      <c r="C68" s="323"/>
      <c r="D68" s="23" t="s">
        <v>1358</v>
      </c>
      <c r="E68" s="323"/>
      <c r="F68" s="23" t="s">
        <v>55</v>
      </c>
      <c r="G68" s="323"/>
      <c r="H68" s="323"/>
      <c r="I68" s="323"/>
      <c r="J68" s="323"/>
      <c r="K68" s="323"/>
      <c r="L68" s="323"/>
    </row>
    <row r="69" spans="1:12" ht="30" customHeight="1">
      <c r="A69" s="322" t="s">
        <v>1359</v>
      </c>
      <c r="B69" s="322" t="s">
        <v>18</v>
      </c>
      <c r="C69" s="322" t="s">
        <v>1342</v>
      </c>
      <c r="D69" s="23" t="s">
        <v>1360</v>
      </c>
      <c r="E69" s="322">
        <v>5</v>
      </c>
      <c r="F69" s="23" t="s">
        <v>98</v>
      </c>
      <c r="G69" s="322">
        <v>120</v>
      </c>
      <c r="H69" s="322">
        <f>G69*50</f>
        <v>6000</v>
      </c>
      <c r="I69" s="322">
        <f>E69*6000</f>
        <v>30000</v>
      </c>
      <c r="J69" s="322">
        <f>H69+I69</f>
        <v>36000</v>
      </c>
      <c r="K69" s="322" t="s">
        <v>116</v>
      </c>
      <c r="L69" s="322"/>
    </row>
    <row r="70" spans="1:12" ht="30" customHeight="1">
      <c r="A70" s="323"/>
      <c r="B70" s="323"/>
      <c r="C70" s="323"/>
      <c r="D70" s="23" t="s">
        <v>1361</v>
      </c>
      <c r="E70" s="323"/>
      <c r="F70" s="23" t="s">
        <v>42</v>
      </c>
      <c r="G70" s="323"/>
      <c r="H70" s="323"/>
      <c r="I70" s="323"/>
      <c r="J70" s="323"/>
      <c r="K70" s="323"/>
      <c r="L70" s="323"/>
    </row>
    <row r="71" spans="1:12" ht="30" customHeight="1">
      <c r="A71" s="323"/>
      <c r="B71" s="323"/>
      <c r="C71" s="323"/>
      <c r="D71" s="23" t="s">
        <v>1362</v>
      </c>
      <c r="E71" s="323"/>
      <c r="F71" s="23" t="s">
        <v>55</v>
      </c>
      <c r="G71" s="323"/>
      <c r="H71" s="323"/>
      <c r="I71" s="323"/>
      <c r="J71" s="323"/>
      <c r="K71" s="323"/>
      <c r="L71" s="323"/>
    </row>
    <row r="72" spans="1:12" ht="30" customHeight="1">
      <c r="A72" s="323"/>
      <c r="B72" s="323"/>
      <c r="C72" s="323"/>
      <c r="D72" s="23" t="s">
        <v>1363</v>
      </c>
      <c r="E72" s="323"/>
      <c r="F72" s="23" t="s">
        <v>723</v>
      </c>
      <c r="G72" s="323"/>
      <c r="H72" s="323"/>
      <c r="I72" s="323"/>
      <c r="J72" s="323"/>
      <c r="K72" s="323"/>
      <c r="L72" s="323"/>
    </row>
    <row r="73" spans="1:12" ht="30" customHeight="1">
      <c r="A73" s="324"/>
      <c r="B73" s="324"/>
      <c r="C73" s="324"/>
      <c r="D73" s="23" t="s">
        <v>1364</v>
      </c>
      <c r="E73" s="324"/>
      <c r="F73" s="23" t="s">
        <v>46</v>
      </c>
      <c r="G73" s="324"/>
      <c r="H73" s="324"/>
      <c r="I73" s="324"/>
      <c r="J73" s="324"/>
      <c r="K73" s="324"/>
      <c r="L73" s="324"/>
    </row>
    <row r="74" spans="1:12" ht="30" customHeight="1">
      <c r="A74" s="322" t="s">
        <v>1365</v>
      </c>
      <c r="B74" s="322" t="s">
        <v>18</v>
      </c>
      <c r="C74" s="322" t="s">
        <v>1366</v>
      </c>
      <c r="D74" s="23" t="s">
        <v>1367</v>
      </c>
      <c r="E74" s="322">
        <v>3</v>
      </c>
      <c r="F74" s="23" t="s">
        <v>98</v>
      </c>
      <c r="G74" s="322">
        <v>70.680000000000007</v>
      </c>
      <c r="H74" s="322">
        <f>G74*50</f>
        <v>3534</v>
      </c>
      <c r="I74" s="322">
        <f>E74*6000</f>
        <v>18000</v>
      </c>
      <c r="J74" s="322">
        <f>H74+I74</f>
        <v>21534</v>
      </c>
      <c r="K74" s="322" t="s">
        <v>116</v>
      </c>
      <c r="L74" s="322"/>
    </row>
    <row r="75" spans="1:12" ht="30" customHeight="1">
      <c r="A75" s="323"/>
      <c r="B75" s="323"/>
      <c r="C75" s="323"/>
      <c r="D75" s="23" t="s">
        <v>1368</v>
      </c>
      <c r="E75" s="323"/>
      <c r="F75" s="23" t="s">
        <v>105</v>
      </c>
      <c r="G75" s="323"/>
      <c r="H75" s="323"/>
      <c r="I75" s="323"/>
      <c r="J75" s="323"/>
      <c r="K75" s="323"/>
      <c r="L75" s="323"/>
    </row>
    <row r="76" spans="1:12" ht="30" customHeight="1">
      <c r="A76" s="324"/>
      <c r="B76" s="324"/>
      <c r="C76" s="324"/>
      <c r="D76" s="23" t="s">
        <v>1369</v>
      </c>
      <c r="E76" s="324"/>
      <c r="F76" s="23" t="s">
        <v>90</v>
      </c>
      <c r="G76" s="324"/>
      <c r="H76" s="324"/>
      <c r="I76" s="324"/>
      <c r="J76" s="324"/>
      <c r="K76" s="324"/>
      <c r="L76" s="324"/>
    </row>
    <row r="77" spans="1:12" ht="30" customHeight="1">
      <c r="A77" s="322" t="s">
        <v>1370</v>
      </c>
      <c r="B77" s="322" t="s">
        <v>18</v>
      </c>
      <c r="C77" s="322" t="s">
        <v>1366</v>
      </c>
      <c r="D77" s="23" t="s">
        <v>1371</v>
      </c>
      <c r="E77" s="322">
        <v>4</v>
      </c>
      <c r="F77" s="23" t="s">
        <v>98</v>
      </c>
      <c r="G77" s="322">
        <v>62.98</v>
      </c>
      <c r="H77" s="322">
        <f>G77*50</f>
        <v>3149</v>
      </c>
      <c r="I77" s="322">
        <f>E77*6000</f>
        <v>24000</v>
      </c>
      <c r="J77" s="322">
        <f>H77+I77</f>
        <v>27149</v>
      </c>
      <c r="K77" s="322" t="s">
        <v>116</v>
      </c>
      <c r="L77" s="322"/>
    </row>
    <row r="78" spans="1:12" ht="30" customHeight="1">
      <c r="A78" s="323"/>
      <c r="B78" s="323"/>
      <c r="C78" s="323"/>
      <c r="D78" s="23" t="s">
        <v>1372</v>
      </c>
      <c r="E78" s="323"/>
      <c r="F78" s="23" t="s">
        <v>42</v>
      </c>
      <c r="G78" s="323"/>
      <c r="H78" s="323"/>
      <c r="I78" s="323"/>
      <c r="J78" s="323"/>
      <c r="K78" s="323"/>
      <c r="L78" s="323"/>
    </row>
    <row r="79" spans="1:12" ht="30" customHeight="1">
      <c r="A79" s="323"/>
      <c r="B79" s="323"/>
      <c r="C79" s="323"/>
      <c r="D79" s="23" t="s">
        <v>1373</v>
      </c>
      <c r="E79" s="323"/>
      <c r="F79" s="23" t="s">
        <v>44</v>
      </c>
      <c r="G79" s="323"/>
      <c r="H79" s="323"/>
      <c r="I79" s="323"/>
      <c r="J79" s="323"/>
      <c r="K79" s="323"/>
      <c r="L79" s="323"/>
    </row>
    <row r="80" spans="1:12" ht="30" customHeight="1">
      <c r="A80" s="324"/>
      <c r="B80" s="324"/>
      <c r="C80" s="324"/>
      <c r="D80" s="23" t="s">
        <v>1374</v>
      </c>
      <c r="E80" s="324"/>
      <c r="F80" s="23" t="s">
        <v>55</v>
      </c>
      <c r="G80" s="324"/>
      <c r="H80" s="324"/>
      <c r="I80" s="324"/>
      <c r="J80" s="324"/>
      <c r="K80" s="324"/>
      <c r="L80" s="324"/>
    </row>
    <row r="81" spans="1:12" ht="30" customHeight="1">
      <c r="A81" s="322" t="s">
        <v>1375</v>
      </c>
      <c r="B81" s="322" t="s">
        <v>18</v>
      </c>
      <c r="C81" s="322" t="s">
        <v>1366</v>
      </c>
      <c r="D81" s="23" t="s">
        <v>1376</v>
      </c>
      <c r="E81" s="322">
        <v>2</v>
      </c>
      <c r="F81" s="23" t="s">
        <v>98</v>
      </c>
      <c r="G81" s="322">
        <v>157.85</v>
      </c>
      <c r="H81" s="322">
        <f t="shared" ref="H81:H86" si="18">G81*50</f>
        <v>7892.5</v>
      </c>
      <c r="I81" s="322">
        <f t="shared" ref="I81:I86" si="19">E81*6000</f>
        <v>12000</v>
      </c>
      <c r="J81" s="322">
        <f t="shared" ref="J81:J86" si="20">H81+I81</f>
        <v>19892.5</v>
      </c>
      <c r="K81" s="322" t="s">
        <v>116</v>
      </c>
      <c r="L81" s="322"/>
    </row>
    <row r="82" spans="1:12" ht="30" customHeight="1">
      <c r="A82" s="324"/>
      <c r="B82" s="324"/>
      <c r="C82" s="324"/>
      <c r="D82" s="23" t="s">
        <v>1377</v>
      </c>
      <c r="E82" s="324"/>
      <c r="F82" s="23" t="s">
        <v>90</v>
      </c>
      <c r="G82" s="324"/>
      <c r="H82" s="324"/>
      <c r="I82" s="324"/>
      <c r="J82" s="324"/>
      <c r="K82" s="324"/>
      <c r="L82" s="324"/>
    </row>
    <row r="83" spans="1:12" ht="30" customHeight="1">
      <c r="A83" s="322" t="s">
        <v>1378</v>
      </c>
      <c r="B83" s="322" t="s">
        <v>18</v>
      </c>
      <c r="C83" s="322" t="s">
        <v>1379</v>
      </c>
      <c r="D83" s="23" t="s">
        <v>1380</v>
      </c>
      <c r="E83" s="322">
        <v>3</v>
      </c>
      <c r="F83" s="23" t="s">
        <v>98</v>
      </c>
      <c r="G83" s="322">
        <v>124.5</v>
      </c>
      <c r="H83" s="322">
        <f t="shared" si="18"/>
        <v>6225</v>
      </c>
      <c r="I83" s="322">
        <f t="shared" si="19"/>
        <v>18000</v>
      </c>
      <c r="J83" s="322">
        <f t="shared" si="20"/>
        <v>24225</v>
      </c>
      <c r="K83" s="322" t="s">
        <v>116</v>
      </c>
      <c r="L83" s="322"/>
    </row>
    <row r="84" spans="1:12" ht="30" customHeight="1">
      <c r="A84" s="323"/>
      <c r="B84" s="323"/>
      <c r="C84" s="323"/>
      <c r="D84" s="23" t="s">
        <v>1381</v>
      </c>
      <c r="E84" s="323"/>
      <c r="F84" s="23" t="s">
        <v>42</v>
      </c>
      <c r="G84" s="323"/>
      <c r="H84" s="323"/>
      <c r="I84" s="323"/>
      <c r="J84" s="323"/>
      <c r="K84" s="323"/>
      <c r="L84" s="323"/>
    </row>
    <row r="85" spans="1:12" ht="30" customHeight="1">
      <c r="A85" s="324"/>
      <c r="B85" s="324"/>
      <c r="C85" s="324"/>
      <c r="D85" s="23" t="s">
        <v>1382</v>
      </c>
      <c r="E85" s="324"/>
      <c r="F85" s="23" t="s">
        <v>44</v>
      </c>
      <c r="G85" s="324"/>
      <c r="H85" s="324"/>
      <c r="I85" s="324"/>
      <c r="J85" s="324"/>
      <c r="K85" s="324"/>
      <c r="L85" s="324"/>
    </row>
    <row r="86" spans="1:12" ht="30" customHeight="1">
      <c r="A86" s="322" t="s">
        <v>1383</v>
      </c>
      <c r="B86" s="322" t="s">
        <v>18</v>
      </c>
      <c r="C86" s="322" t="s">
        <v>1379</v>
      </c>
      <c r="D86" s="23" t="s">
        <v>1384</v>
      </c>
      <c r="E86" s="322">
        <v>2</v>
      </c>
      <c r="F86" s="23" t="s">
        <v>98</v>
      </c>
      <c r="G86" s="322">
        <v>60.18</v>
      </c>
      <c r="H86" s="322">
        <f t="shared" si="18"/>
        <v>3009</v>
      </c>
      <c r="I86" s="322">
        <f t="shared" si="19"/>
        <v>12000</v>
      </c>
      <c r="J86" s="322">
        <f t="shared" si="20"/>
        <v>15009</v>
      </c>
      <c r="K86" s="322" t="s">
        <v>116</v>
      </c>
      <c r="L86" s="322"/>
    </row>
    <row r="87" spans="1:12" ht="30" customHeight="1">
      <c r="A87" s="324"/>
      <c r="B87" s="324"/>
      <c r="C87" s="324"/>
      <c r="D87" s="23" t="s">
        <v>1385</v>
      </c>
      <c r="E87" s="324"/>
      <c r="F87" s="23" t="s">
        <v>42</v>
      </c>
      <c r="G87" s="324"/>
      <c r="H87" s="324"/>
      <c r="I87" s="324"/>
      <c r="J87" s="324"/>
      <c r="K87" s="324"/>
      <c r="L87" s="324"/>
    </row>
    <row r="88" spans="1:12" ht="30" customHeight="1">
      <c r="A88" s="322" t="s">
        <v>1386</v>
      </c>
      <c r="B88" s="322" t="s">
        <v>18</v>
      </c>
      <c r="C88" s="322" t="s">
        <v>1379</v>
      </c>
      <c r="D88" s="23" t="s">
        <v>1387</v>
      </c>
      <c r="E88" s="322">
        <v>2</v>
      </c>
      <c r="F88" s="23" t="s">
        <v>98</v>
      </c>
      <c r="G88" s="322">
        <v>120.87</v>
      </c>
      <c r="H88" s="322">
        <f>G88*50</f>
        <v>6043.5</v>
      </c>
      <c r="I88" s="322">
        <f>E88*6000</f>
        <v>12000</v>
      </c>
      <c r="J88" s="322">
        <f>H88+I88</f>
        <v>18043.5</v>
      </c>
      <c r="K88" s="322" t="s">
        <v>116</v>
      </c>
      <c r="L88" s="322"/>
    </row>
    <row r="89" spans="1:12" ht="30" customHeight="1">
      <c r="A89" s="324"/>
      <c r="B89" s="324"/>
      <c r="C89" s="324"/>
      <c r="D89" s="23" t="s">
        <v>1388</v>
      </c>
      <c r="E89" s="324"/>
      <c r="F89" s="23" t="s">
        <v>90</v>
      </c>
      <c r="G89" s="324"/>
      <c r="H89" s="324"/>
      <c r="I89" s="324"/>
      <c r="J89" s="324"/>
      <c r="K89" s="324"/>
      <c r="L89" s="324"/>
    </row>
    <row r="90" spans="1:12" ht="30" customHeight="1">
      <c r="A90" s="322" t="s">
        <v>1389</v>
      </c>
      <c r="B90" s="322" t="s">
        <v>18</v>
      </c>
      <c r="C90" s="322" t="s">
        <v>1379</v>
      </c>
      <c r="D90" s="23" t="s">
        <v>1390</v>
      </c>
      <c r="E90" s="322">
        <v>4</v>
      </c>
      <c r="F90" s="23" t="s">
        <v>98</v>
      </c>
      <c r="G90" s="322">
        <v>100.1</v>
      </c>
      <c r="H90" s="322">
        <f>G90*50</f>
        <v>5005</v>
      </c>
      <c r="I90" s="322">
        <f>E90*6000</f>
        <v>24000</v>
      </c>
      <c r="J90" s="322">
        <f>H90+I90</f>
        <v>29005</v>
      </c>
      <c r="K90" s="322" t="s">
        <v>116</v>
      </c>
      <c r="L90" s="331"/>
    </row>
    <row r="91" spans="1:12" ht="30" customHeight="1">
      <c r="A91" s="323"/>
      <c r="B91" s="323"/>
      <c r="C91" s="323"/>
      <c r="D91" s="23" t="s">
        <v>1391</v>
      </c>
      <c r="E91" s="323"/>
      <c r="F91" s="23" t="s">
        <v>42</v>
      </c>
      <c r="G91" s="323"/>
      <c r="H91" s="323"/>
      <c r="I91" s="323"/>
      <c r="J91" s="323"/>
      <c r="K91" s="323"/>
      <c r="L91" s="332"/>
    </row>
    <row r="92" spans="1:12" ht="30" customHeight="1">
      <c r="A92" s="323"/>
      <c r="B92" s="323"/>
      <c r="C92" s="323"/>
      <c r="D92" s="23" t="s">
        <v>1392</v>
      </c>
      <c r="E92" s="323"/>
      <c r="F92" s="23" t="s">
        <v>55</v>
      </c>
      <c r="G92" s="323"/>
      <c r="H92" s="323"/>
      <c r="I92" s="323"/>
      <c r="J92" s="323"/>
      <c r="K92" s="323"/>
      <c r="L92" s="332"/>
    </row>
    <row r="93" spans="1:12" ht="30" customHeight="1">
      <c r="A93" s="324"/>
      <c r="B93" s="324"/>
      <c r="C93" s="324"/>
      <c r="D93" s="23" t="s">
        <v>1393</v>
      </c>
      <c r="E93" s="324"/>
      <c r="F93" s="23" t="s">
        <v>90</v>
      </c>
      <c r="G93" s="324"/>
      <c r="H93" s="324"/>
      <c r="I93" s="324"/>
      <c r="J93" s="324"/>
      <c r="K93" s="324"/>
      <c r="L93" s="333"/>
    </row>
    <row r="94" spans="1:12" ht="30" customHeight="1">
      <c r="A94" s="322" t="s">
        <v>1394</v>
      </c>
      <c r="B94" s="322" t="s">
        <v>18</v>
      </c>
      <c r="C94" s="322" t="s">
        <v>1395</v>
      </c>
      <c r="D94" s="23" t="s">
        <v>1396</v>
      </c>
      <c r="E94" s="322">
        <v>4</v>
      </c>
      <c r="F94" s="23" t="s">
        <v>98</v>
      </c>
      <c r="G94" s="322">
        <v>140.18</v>
      </c>
      <c r="H94" s="322">
        <f>G94*50</f>
        <v>7009</v>
      </c>
      <c r="I94" s="322">
        <f>E94*6000</f>
        <v>24000</v>
      </c>
      <c r="J94" s="322">
        <f>H94+I94</f>
        <v>31009</v>
      </c>
      <c r="K94" s="322" t="s">
        <v>116</v>
      </c>
      <c r="L94" s="322"/>
    </row>
    <row r="95" spans="1:12" ht="30" customHeight="1">
      <c r="A95" s="323"/>
      <c r="B95" s="323"/>
      <c r="C95" s="323"/>
      <c r="D95" s="23" t="s">
        <v>1397</v>
      </c>
      <c r="E95" s="323"/>
      <c r="F95" s="23" t="s">
        <v>42</v>
      </c>
      <c r="G95" s="323"/>
      <c r="H95" s="323"/>
      <c r="I95" s="323"/>
      <c r="J95" s="323"/>
      <c r="K95" s="323"/>
      <c r="L95" s="323"/>
    </row>
    <row r="96" spans="1:12" ht="30" customHeight="1">
      <c r="A96" s="323"/>
      <c r="B96" s="323"/>
      <c r="C96" s="323"/>
      <c r="D96" s="23" t="s">
        <v>1398</v>
      </c>
      <c r="E96" s="323"/>
      <c r="F96" s="23" t="s">
        <v>44</v>
      </c>
      <c r="G96" s="323"/>
      <c r="H96" s="323"/>
      <c r="I96" s="323"/>
      <c r="J96" s="323"/>
      <c r="K96" s="323"/>
      <c r="L96" s="323"/>
    </row>
    <row r="97" spans="1:12" ht="30" customHeight="1">
      <c r="A97" s="324"/>
      <c r="B97" s="324"/>
      <c r="C97" s="324"/>
      <c r="D97" s="23" t="s">
        <v>1399</v>
      </c>
      <c r="E97" s="324"/>
      <c r="F97" s="23" t="s">
        <v>55</v>
      </c>
      <c r="G97" s="324"/>
      <c r="H97" s="324"/>
      <c r="I97" s="324"/>
      <c r="J97" s="324"/>
      <c r="K97" s="324"/>
      <c r="L97" s="324"/>
    </row>
    <row r="98" spans="1:12" ht="30" customHeight="1">
      <c r="A98" s="322" t="s">
        <v>1400</v>
      </c>
      <c r="B98" s="322" t="s">
        <v>18</v>
      </c>
      <c r="C98" s="322" t="s">
        <v>1401</v>
      </c>
      <c r="D98" s="23" t="s">
        <v>1402</v>
      </c>
      <c r="E98" s="322">
        <v>2</v>
      </c>
      <c r="F98" s="23" t="s">
        <v>98</v>
      </c>
      <c r="G98" s="322">
        <v>101.5</v>
      </c>
      <c r="H98" s="322">
        <f t="shared" ref="H98:H102" si="21">G98*50</f>
        <v>5075</v>
      </c>
      <c r="I98" s="322">
        <f t="shared" ref="I98:I102" si="22">E98*6000</f>
        <v>12000</v>
      </c>
      <c r="J98" s="322">
        <f t="shared" ref="J98:J102" si="23">H98+I98</f>
        <v>17075</v>
      </c>
      <c r="K98" s="322" t="s">
        <v>116</v>
      </c>
      <c r="L98" s="331"/>
    </row>
    <row r="99" spans="1:12" ht="30" customHeight="1">
      <c r="A99" s="323"/>
      <c r="B99" s="323"/>
      <c r="C99" s="323"/>
      <c r="D99" s="23" t="s">
        <v>1403</v>
      </c>
      <c r="E99" s="323"/>
      <c r="F99" s="23" t="s">
        <v>90</v>
      </c>
      <c r="G99" s="323"/>
      <c r="H99" s="323"/>
      <c r="I99" s="323"/>
      <c r="J99" s="323"/>
      <c r="K99" s="323"/>
      <c r="L99" s="332"/>
    </row>
    <row r="100" spans="1:12" ht="30" customHeight="1">
      <c r="A100" s="322" t="s">
        <v>1404</v>
      </c>
      <c r="B100" s="322" t="s">
        <v>18</v>
      </c>
      <c r="C100" s="322" t="s">
        <v>1401</v>
      </c>
      <c r="D100" s="23" t="s">
        <v>1405</v>
      </c>
      <c r="E100" s="322">
        <v>2</v>
      </c>
      <c r="F100" s="23" t="s">
        <v>98</v>
      </c>
      <c r="G100" s="322">
        <v>175</v>
      </c>
      <c r="H100" s="322">
        <f t="shared" si="21"/>
        <v>8750</v>
      </c>
      <c r="I100" s="322">
        <f t="shared" si="22"/>
        <v>12000</v>
      </c>
      <c r="J100" s="322">
        <f t="shared" si="23"/>
        <v>20750</v>
      </c>
      <c r="K100" s="322" t="s">
        <v>116</v>
      </c>
      <c r="L100" s="322"/>
    </row>
    <row r="101" spans="1:12" ht="30" customHeight="1">
      <c r="A101" s="324"/>
      <c r="B101" s="324"/>
      <c r="C101" s="324"/>
      <c r="D101" s="23" t="s">
        <v>1406</v>
      </c>
      <c r="E101" s="324"/>
      <c r="F101" s="23" t="s">
        <v>42</v>
      </c>
      <c r="G101" s="324"/>
      <c r="H101" s="324"/>
      <c r="I101" s="324"/>
      <c r="J101" s="324"/>
      <c r="K101" s="324"/>
      <c r="L101" s="324"/>
    </row>
    <row r="102" spans="1:12" ht="30" customHeight="1">
      <c r="A102" s="322" t="s">
        <v>1407</v>
      </c>
      <c r="B102" s="322" t="s">
        <v>18</v>
      </c>
      <c r="C102" s="322" t="s">
        <v>1401</v>
      </c>
      <c r="D102" s="23" t="s">
        <v>1408</v>
      </c>
      <c r="E102" s="322">
        <v>3</v>
      </c>
      <c r="F102" s="23" t="s">
        <v>98</v>
      </c>
      <c r="G102" s="322">
        <v>71.2</v>
      </c>
      <c r="H102" s="322">
        <f t="shared" si="21"/>
        <v>3560</v>
      </c>
      <c r="I102" s="322">
        <f t="shared" si="22"/>
        <v>18000</v>
      </c>
      <c r="J102" s="322">
        <f t="shared" si="23"/>
        <v>21560</v>
      </c>
      <c r="K102" s="322" t="s">
        <v>116</v>
      </c>
      <c r="L102" s="331"/>
    </row>
    <row r="103" spans="1:12" ht="30" customHeight="1">
      <c r="A103" s="323"/>
      <c r="B103" s="323"/>
      <c r="C103" s="323"/>
      <c r="D103" s="23" t="s">
        <v>1409</v>
      </c>
      <c r="E103" s="323"/>
      <c r="F103" s="23" t="s">
        <v>105</v>
      </c>
      <c r="G103" s="323"/>
      <c r="H103" s="323"/>
      <c r="I103" s="323"/>
      <c r="J103" s="323"/>
      <c r="K103" s="323"/>
      <c r="L103" s="332"/>
    </row>
    <row r="104" spans="1:12" ht="30" customHeight="1">
      <c r="A104" s="324"/>
      <c r="B104" s="324"/>
      <c r="C104" s="324"/>
      <c r="D104" s="23" t="s">
        <v>1410</v>
      </c>
      <c r="E104" s="324"/>
      <c r="F104" s="23" t="s">
        <v>90</v>
      </c>
      <c r="G104" s="324"/>
      <c r="H104" s="324"/>
      <c r="I104" s="324"/>
      <c r="J104" s="324"/>
      <c r="K104" s="324"/>
      <c r="L104" s="333"/>
    </row>
    <row r="105" spans="1:12" ht="30" customHeight="1">
      <c r="A105" s="23" t="s">
        <v>20</v>
      </c>
      <c r="B105" s="23"/>
      <c r="C105" s="23">
        <v>9</v>
      </c>
      <c r="D105" s="23" t="s">
        <v>1407</v>
      </c>
      <c r="E105" s="23" t="s">
        <v>1411</v>
      </c>
      <c r="F105" s="23"/>
      <c r="G105" s="23">
        <f t="shared" ref="G105:J105" si="24">SUM(G3:G102)</f>
        <v>3449.66</v>
      </c>
      <c r="H105" s="23">
        <f t="shared" si="24"/>
        <v>174130</v>
      </c>
      <c r="I105" s="23">
        <f t="shared" si="24"/>
        <v>612000</v>
      </c>
      <c r="J105" s="23">
        <f t="shared" si="24"/>
        <v>786130</v>
      </c>
      <c r="K105" s="23" t="s">
        <v>116</v>
      </c>
      <c r="L105" s="25"/>
    </row>
  </sheetData>
  <mergeCells count="311">
    <mergeCell ref="L98:L99"/>
    <mergeCell ref="L100:L101"/>
    <mergeCell ref="L102:L104"/>
    <mergeCell ref="L69:L73"/>
    <mergeCell ref="L74:L76"/>
    <mergeCell ref="L77:L80"/>
    <mergeCell ref="L81:L82"/>
    <mergeCell ref="L83:L85"/>
    <mergeCell ref="L86:L87"/>
    <mergeCell ref="L88:L89"/>
    <mergeCell ref="L90:L93"/>
    <mergeCell ref="L94:L97"/>
    <mergeCell ref="K90:K93"/>
    <mergeCell ref="K94:K97"/>
    <mergeCell ref="K98:K99"/>
    <mergeCell ref="K100:K101"/>
    <mergeCell ref="K102:K104"/>
    <mergeCell ref="L4:L6"/>
    <mergeCell ref="L7:L10"/>
    <mergeCell ref="L12:L13"/>
    <mergeCell ref="L14:L16"/>
    <mergeCell ref="L17:L19"/>
    <mergeCell ref="L20:L24"/>
    <mergeCell ref="L25:L26"/>
    <mergeCell ref="L27:L29"/>
    <mergeCell ref="L30:L32"/>
    <mergeCell ref="L33:L35"/>
    <mergeCell ref="L36:L40"/>
    <mergeCell ref="L41:L45"/>
    <mergeCell ref="L47:L48"/>
    <mergeCell ref="L50:L51"/>
    <mergeCell ref="L52:L53"/>
    <mergeCell ref="L54:L55"/>
    <mergeCell ref="L57:L60"/>
    <mergeCell ref="L62:L65"/>
    <mergeCell ref="L66:L68"/>
    <mergeCell ref="K62:K65"/>
    <mergeCell ref="K66:K68"/>
    <mergeCell ref="K69:K73"/>
    <mergeCell ref="K74:K76"/>
    <mergeCell ref="K77:K80"/>
    <mergeCell ref="K81:K82"/>
    <mergeCell ref="K83:K85"/>
    <mergeCell ref="K86:K87"/>
    <mergeCell ref="K88:K89"/>
    <mergeCell ref="K30:K32"/>
    <mergeCell ref="K33:K35"/>
    <mergeCell ref="K36:K40"/>
    <mergeCell ref="K41:K45"/>
    <mergeCell ref="K47:K48"/>
    <mergeCell ref="K50:K51"/>
    <mergeCell ref="K52:K53"/>
    <mergeCell ref="K54:K55"/>
    <mergeCell ref="K57:K60"/>
    <mergeCell ref="J81:J82"/>
    <mergeCell ref="J83:J85"/>
    <mergeCell ref="J86:J87"/>
    <mergeCell ref="J88:J89"/>
    <mergeCell ref="J90:J93"/>
    <mergeCell ref="J94:J97"/>
    <mergeCell ref="J98:J99"/>
    <mergeCell ref="J100:J101"/>
    <mergeCell ref="J102:J104"/>
    <mergeCell ref="I100:I101"/>
    <mergeCell ref="I102:I104"/>
    <mergeCell ref="J4:J6"/>
    <mergeCell ref="J7:J10"/>
    <mergeCell ref="J12:J13"/>
    <mergeCell ref="J14:J16"/>
    <mergeCell ref="J17:J19"/>
    <mergeCell ref="J20:J24"/>
    <mergeCell ref="J25:J26"/>
    <mergeCell ref="J27:J29"/>
    <mergeCell ref="J30:J32"/>
    <mergeCell ref="J33:J35"/>
    <mergeCell ref="J36:J40"/>
    <mergeCell ref="J41:J45"/>
    <mergeCell ref="J47:J48"/>
    <mergeCell ref="J50:J51"/>
    <mergeCell ref="J52:J53"/>
    <mergeCell ref="J54:J55"/>
    <mergeCell ref="J57:J60"/>
    <mergeCell ref="J62:J65"/>
    <mergeCell ref="J66:J68"/>
    <mergeCell ref="J69:J73"/>
    <mergeCell ref="J74:J76"/>
    <mergeCell ref="J77:J80"/>
    <mergeCell ref="I74:I76"/>
    <mergeCell ref="I77:I80"/>
    <mergeCell ref="I81:I82"/>
    <mergeCell ref="I83:I85"/>
    <mergeCell ref="I86:I87"/>
    <mergeCell ref="I88:I89"/>
    <mergeCell ref="I90:I93"/>
    <mergeCell ref="I94:I97"/>
    <mergeCell ref="I98:I99"/>
    <mergeCell ref="H94:H97"/>
    <mergeCell ref="H98:H99"/>
    <mergeCell ref="H100:H101"/>
    <mergeCell ref="H102:H104"/>
    <mergeCell ref="I4:I6"/>
    <mergeCell ref="I7:I10"/>
    <mergeCell ref="I12:I13"/>
    <mergeCell ref="I14:I16"/>
    <mergeCell ref="I17:I19"/>
    <mergeCell ref="I20:I24"/>
    <mergeCell ref="I25:I26"/>
    <mergeCell ref="I27:I29"/>
    <mergeCell ref="I30:I32"/>
    <mergeCell ref="I33:I35"/>
    <mergeCell ref="I36:I40"/>
    <mergeCell ref="I41:I45"/>
    <mergeCell ref="I47:I48"/>
    <mergeCell ref="I50:I51"/>
    <mergeCell ref="I52:I53"/>
    <mergeCell ref="I54:I55"/>
    <mergeCell ref="I57:I60"/>
    <mergeCell ref="I62:I65"/>
    <mergeCell ref="I66:I68"/>
    <mergeCell ref="I69:I73"/>
    <mergeCell ref="H66:H68"/>
    <mergeCell ref="H69:H73"/>
    <mergeCell ref="H74:H76"/>
    <mergeCell ref="H77:H80"/>
    <mergeCell ref="H81:H82"/>
    <mergeCell ref="H83:H85"/>
    <mergeCell ref="H86:H87"/>
    <mergeCell ref="H88:H89"/>
    <mergeCell ref="H90:H93"/>
    <mergeCell ref="G88:G89"/>
    <mergeCell ref="G90:G93"/>
    <mergeCell ref="G94:G97"/>
    <mergeCell ref="G98:G99"/>
    <mergeCell ref="G100:G101"/>
    <mergeCell ref="G102:G104"/>
    <mergeCell ref="H4:H6"/>
    <mergeCell ref="H7:H10"/>
    <mergeCell ref="H12:H13"/>
    <mergeCell ref="H14:H16"/>
    <mergeCell ref="H17:H19"/>
    <mergeCell ref="H20:H24"/>
    <mergeCell ref="H25:H26"/>
    <mergeCell ref="H27:H29"/>
    <mergeCell ref="H30:H32"/>
    <mergeCell ref="H33:H35"/>
    <mergeCell ref="H36:H40"/>
    <mergeCell ref="H41:H45"/>
    <mergeCell ref="H47:H48"/>
    <mergeCell ref="H50:H51"/>
    <mergeCell ref="H52:H53"/>
    <mergeCell ref="H54:H55"/>
    <mergeCell ref="H57:H60"/>
    <mergeCell ref="H62:H65"/>
    <mergeCell ref="G57:G60"/>
    <mergeCell ref="G62:G65"/>
    <mergeCell ref="G66:G68"/>
    <mergeCell ref="G69:G73"/>
    <mergeCell ref="G74:G76"/>
    <mergeCell ref="G77:G80"/>
    <mergeCell ref="G81:G82"/>
    <mergeCell ref="G83:G85"/>
    <mergeCell ref="G86:G87"/>
    <mergeCell ref="E83:E85"/>
    <mergeCell ref="E86:E87"/>
    <mergeCell ref="E88:E89"/>
    <mergeCell ref="E90:E93"/>
    <mergeCell ref="E94:E97"/>
    <mergeCell ref="E98:E99"/>
    <mergeCell ref="E100:E101"/>
    <mergeCell ref="E102:E104"/>
    <mergeCell ref="G4:G6"/>
    <mergeCell ref="G7:G10"/>
    <mergeCell ref="G12:G13"/>
    <mergeCell ref="G14:G16"/>
    <mergeCell ref="G17:G19"/>
    <mergeCell ref="G20:G24"/>
    <mergeCell ref="G25:G26"/>
    <mergeCell ref="G27:G29"/>
    <mergeCell ref="G30:G32"/>
    <mergeCell ref="G33:G35"/>
    <mergeCell ref="G36:G40"/>
    <mergeCell ref="G41:G45"/>
    <mergeCell ref="G47:G48"/>
    <mergeCell ref="G50:G51"/>
    <mergeCell ref="G52:G53"/>
    <mergeCell ref="G54:G55"/>
    <mergeCell ref="C102:C104"/>
    <mergeCell ref="E4:E6"/>
    <mergeCell ref="E7:E10"/>
    <mergeCell ref="E12:E13"/>
    <mergeCell ref="E14:E16"/>
    <mergeCell ref="E17:E19"/>
    <mergeCell ref="E20:E24"/>
    <mergeCell ref="E25:E26"/>
    <mergeCell ref="E27:E29"/>
    <mergeCell ref="E30:E32"/>
    <mergeCell ref="E33:E35"/>
    <mergeCell ref="E36:E40"/>
    <mergeCell ref="E41:E45"/>
    <mergeCell ref="E47:E48"/>
    <mergeCell ref="E50:E51"/>
    <mergeCell ref="E52:E53"/>
    <mergeCell ref="E54:E55"/>
    <mergeCell ref="E57:E60"/>
    <mergeCell ref="E62:E65"/>
    <mergeCell ref="E66:E68"/>
    <mergeCell ref="E69:E73"/>
    <mergeCell ref="E74:E76"/>
    <mergeCell ref="E77:E80"/>
    <mergeCell ref="E81:E82"/>
    <mergeCell ref="C77:C80"/>
    <mergeCell ref="C81:C82"/>
    <mergeCell ref="C83:C85"/>
    <mergeCell ref="C86:C87"/>
    <mergeCell ref="C88:C89"/>
    <mergeCell ref="C90:C93"/>
    <mergeCell ref="C94:C97"/>
    <mergeCell ref="C98:C99"/>
    <mergeCell ref="C100:C101"/>
    <mergeCell ref="B98:B99"/>
    <mergeCell ref="B100:B101"/>
    <mergeCell ref="B102:B104"/>
    <mergeCell ref="C4:C6"/>
    <mergeCell ref="C7:C10"/>
    <mergeCell ref="C12:C13"/>
    <mergeCell ref="C14:C16"/>
    <mergeCell ref="C17:C19"/>
    <mergeCell ref="C20:C24"/>
    <mergeCell ref="C25:C26"/>
    <mergeCell ref="C27:C29"/>
    <mergeCell ref="C30:C32"/>
    <mergeCell ref="C33:C35"/>
    <mergeCell ref="C36:C40"/>
    <mergeCell ref="C41:C45"/>
    <mergeCell ref="C47:C48"/>
    <mergeCell ref="C50:C51"/>
    <mergeCell ref="C52:C53"/>
    <mergeCell ref="C54:C55"/>
    <mergeCell ref="C57:C60"/>
    <mergeCell ref="C62:C65"/>
    <mergeCell ref="C66:C68"/>
    <mergeCell ref="C69:C73"/>
    <mergeCell ref="C74:C76"/>
    <mergeCell ref="B69:B73"/>
    <mergeCell ref="B74:B76"/>
    <mergeCell ref="B77:B80"/>
    <mergeCell ref="B81:B82"/>
    <mergeCell ref="B83:B85"/>
    <mergeCell ref="B86:B87"/>
    <mergeCell ref="B88:B89"/>
    <mergeCell ref="B90:B93"/>
    <mergeCell ref="B94:B97"/>
    <mergeCell ref="A90:A93"/>
    <mergeCell ref="A94:A97"/>
    <mergeCell ref="A98:A99"/>
    <mergeCell ref="A100:A101"/>
    <mergeCell ref="A102:A104"/>
    <mergeCell ref="B4:B6"/>
    <mergeCell ref="B7:B10"/>
    <mergeCell ref="B12:B13"/>
    <mergeCell ref="B14:B16"/>
    <mergeCell ref="B17:B19"/>
    <mergeCell ref="B20:B24"/>
    <mergeCell ref="B25:B26"/>
    <mergeCell ref="B27:B29"/>
    <mergeCell ref="B30:B32"/>
    <mergeCell ref="B33:B35"/>
    <mergeCell ref="B36:B40"/>
    <mergeCell ref="B41:B45"/>
    <mergeCell ref="B47:B48"/>
    <mergeCell ref="B50:B51"/>
    <mergeCell ref="B52:B53"/>
    <mergeCell ref="B54:B55"/>
    <mergeCell ref="B57:B60"/>
    <mergeCell ref="B62:B65"/>
    <mergeCell ref="B66:B68"/>
    <mergeCell ref="A62:A65"/>
    <mergeCell ref="A66:A68"/>
    <mergeCell ref="A69:A73"/>
    <mergeCell ref="A74:A76"/>
    <mergeCell ref="A77:A80"/>
    <mergeCell ref="A81:A82"/>
    <mergeCell ref="A83:A85"/>
    <mergeCell ref="A86:A87"/>
    <mergeCell ref="A88:A89"/>
    <mergeCell ref="A30:A32"/>
    <mergeCell ref="A33:A35"/>
    <mergeCell ref="A36:A40"/>
    <mergeCell ref="A41:A45"/>
    <mergeCell ref="A47:A48"/>
    <mergeCell ref="A50:A51"/>
    <mergeCell ref="A52:A53"/>
    <mergeCell ref="A54:A55"/>
    <mergeCell ref="A57:A60"/>
    <mergeCell ref="A1:L1"/>
    <mergeCell ref="A4:A6"/>
    <mergeCell ref="A7:A10"/>
    <mergeCell ref="A12:A13"/>
    <mergeCell ref="A14:A16"/>
    <mergeCell ref="A17:A19"/>
    <mergeCell ref="A20:A24"/>
    <mergeCell ref="A25:A26"/>
    <mergeCell ref="A27:A29"/>
    <mergeCell ref="K4:K6"/>
    <mergeCell ref="K7:K10"/>
    <mergeCell ref="K12:K13"/>
    <mergeCell ref="K14:K16"/>
    <mergeCell ref="K17:K19"/>
    <mergeCell ref="K20:K24"/>
    <mergeCell ref="K25:K26"/>
    <mergeCell ref="K27:K29"/>
  </mergeCells>
  <phoneticPr fontId="25" type="noConversion"/>
  <pageMargins left="0.75138888888888899" right="0.75138888888888899" top="1" bottom="1" header="0.5" footer="0.5"/>
  <pageSetup paperSize="9" orientation="landscape"/>
  <rowBreaks count="9" manualBreakCount="9">
    <brk id="13" max="16383" man="1"/>
    <brk id="24" max="16383" man="1"/>
    <brk id="35" max="16383" man="1"/>
    <brk id="46" max="16383" man="1"/>
    <brk id="56" max="16383" man="1"/>
    <brk id="68" max="16383" man="1"/>
    <brk id="80" max="16383" man="1"/>
    <brk id="89" max="16383" man="1"/>
    <brk id="99" max="16383" man="1"/>
  </rowBreaks>
</worksheet>
</file>

<file path=xl/worksheets/sheet11.xml><?xml version="1.0" encoding="utf-8"?>
<worksheet xmlns="http://schemas.openxmlformats.org/spreadsheetml/2006/main" xmlns:r="http://schemas.openxmlformats.org/officeDocument/2006/relationships">
  <dimension ref="A1:M217"/>
  <sheetViews>
    <sheetView workbookViewId="0">
      <selection activeCell="L2" sqref="L1:L1048576"/>
    </sheetView>
  </sheetViews>
  <sheetFormatPr defaultColWidth="8" defaultRowHeight="13.5"/>
  <cols>
    <col min="1" max="1" width="4.375" style="1" customWidth="1"/>
    <col min="2" max="2" width="5.875" style="1" customWidth="1"/>
    <col min="3" max="3" width="9" style="1" customWidth="1"/>
    <col min="4" max="4" width="6.75" style="1" customWidth="1"/>
    <col min="5" max="5" width="4.75" style="1" customWidth="1"/>
    <col min="6" max="6" width="6.75" style="1" customWidth="1"/>
    <col min="7" max="7" width="6.625" style="1" customWidth="1"/>
    <col min="8" max="8" width="4.75" style="1" customWidth="1"/>
    <col min="9" max="9" width="5.875" style="1" customWidth="1"/>
    <col min="10" max="10" width="11.875" style="1" customWidth="1"/>
    <col min="11" max="12" width="6.75" style="1" customWidth="1"/>
    <col min="13" max="13" width="5.25" style="1" customWidth="1"/>
    <col min="14" max="16384" width="8" style="1"/>
  </cols>
  <sheetData>
    <row r="1" spans="1:13" ht="35.1" customHeight="1">
      <c r="A1" s="334" t="s">
        <v>1412</v>
      </c>
      <c r="B1" s="334"/>
      <c r="C1" s="334"/>
      <c r="D1" s="334"/>
      <c r="E1" s="334"/>
      <c r="F1" s="334"/>
      <c r="G1" s="334"/>
      <c r="H1" s="334"/>
      <c r="I1" s="334"/>
      <c r="J1" s="334"/>
      <c r="K1" s="334"/>
      <c r="L1" s="334"/>
      <c r="M1" s="334"/>
    </row>
    <row r="2" spans="1:13" ht="32.1" customHeight="1">
      <c r="A2" s="335" t="s">
        <v>24</v>
      </c>
      <c r="B2" s="335" t="s">
        <v>2</v>
      </c>
      <c r="C2" s="335" t="s">
        <v>25</v>
      </c>
      <c r="D2" s="335" t="s">
        <v>26</v>
      </c>
      <c r="E2" s="335" t="s">
        <v>28</v>
      </c>
      <c r="F2" s="335" t="s">
        <v>29</v>
      </c>
      <c r="G2" s="335" t="s">
        <v>31</v>
      </c>
      <c r="H2" s="335"/>
      <c r="I2" s="335" t="s">
        <v>1413</v>
      </c>
      <c r="J2" s="335" t="s">
        <v>8</v>
      </c>
      <c r="K2" s="335" t="s">
        <v>1414</v>
      </c>
      <c r="L2" s="335" t="s">
        <v>1415</v>
      </c>
      <c r="M2" s="335" t="s">
        <v>1416</v>
      </c>
    </row>
    <row r="3" spans="1:13" ht="41.1" customHeight="1">
      <c r="A3" s="335"/>
      <c r="B3" s="335"/>
      <c r="C3" s="335"/>
      <c r="D3" s="335"/>
      <c r="E3" s="335"/>
      <c r="F3" s="335"/>
      <c r="G3" s="2" t="s">
        <v>112</v>
      </c>
      <c r="H3" s="2" t="s">
        <v>36</v>
      </c>
      <c r="I3" s="335"/>
      <c r="J3" s="335"/>
      <c r="K3" s="335"/>
      <c r="L3" s="335"/>
      <c r="M3" s="356"/>
    </row>
    <row r="4" spans="1:13" ht="24" customHeight="1">
      <c r="A4" s="336">
        <v>1</v>
      </c>
      <c r="B4" s="342" t="s">
        <v>19</v>
      </c>
      <c r="C4" s="342" t="s">
        <v>1417</v>
      </c>
      <c r="D4" s="4" t="s">
        <v>1418</v>
      </c>
      <c r="E4" s="343">
        <v>4</v>
      </c>
      <c r="F4" s="3" t="s">
        <v>98</v>
      </c>
      <c r="G4" s="343">
        <v>108.8</v>
      </c>
      <c r="H4" s="3"/>
      <c r="I4" s="339">
        <v>5440</v>
      </c>
      <c r="J4" s="339">
        <v>24000</v>
      </c>
      <c r="K4" s="339">
        <v>29440</v>
      </c>
      <c r="L4" s="339" t="s">
        <v>116</v>
      </c>
      <c r="M4" s="3"/>
    </row>
    <row r="5" spans="1:13" ht="24" customHeight="1">
      <c r="A5" s="337"/>
      <c r="B5" s="342"/>
      <c r="C5" s="342"/>
      <c r="D5" s="4" t="s">
        <v>1419</v>
      </c>
      <c r="E5" s="344"/>
      <c r="F5" s="3" t="s">
        <v>1420</v>
      </c>
      <c r="G5" s="344"/>
      <c r="H5" s="3"/>
      <c r="I5" s="340"/>
      <c r="J5" s="340"/>
      <c r="K5" s="340"/>
      <c r="L5" s="340"/>
      <c r="M5" s="3"/>
    </row>
    <row r="6" spans="1:13" ht="24" customHeight="1">
      <c r="A6" s="337"/>
      <c r="B6" s="342"/>
      <c r="C6" s="342"/>
      <c r="D6" s="4" t="s">
        <v>1421</v>
      </c>
      <c r="E6" s="344"/>
      <c r="F6" s="3" t="s">
        <v>614</v>
      </c>
      <c r="G6" s="344"/>
      <c r="H6" s="3"/>
      <c r="I6" s="340"/>
      <c r="J6" s="340"/>
      <c r="K6" s="340"/>
      <c r="L6" s="340"/>
      <c r="M6" s="3"/>
    </row>
    <row r="7" spans="1:13" ht="24" customHeight="1">
      <c r="A7" s="338"/>
      <c r="B7" s="342"/>
      <c r="C7" s="342"/>
      <c r="D7" s="4" t="s">
        <v>1422</v>
      </c>
      <c r="E7" s="345"/>
      <c r="F7" s="3" t="s">
        <v>581</v>
      </c>
      <c r="G7" s="345"/>
      <c r="H7" s="3"/>
      <c r="I7" s="341"/>
      <c r="J7" s="341"/>
      <c r="K7" s="341"/>
      <c r="L7" s="341"/>
      <c r="M7" s="3"/>
    </row>
    <row r="8" spans="1:13" ht="24" customHeight="1">
      <c r="A8" s="3">
        <v>2</v>
      </c>
      <c r="B8" s="3" t="s">
        <v>19</v>
      </c>
      <c r="C8" s="3" t="s">
        <v>1423</v>
      </c>
      <c r="D8" s="5" t="s">
        <v>1424</v>
      </c>
      <c r="E8" s="346">
        <v>2</v>
      </c>
      <c r="F8" s="3" t="s">
        <v>98</v>
      </c>
      <c r="G8" s="346">
        <v>218</v>
      </c>
      <c r="H8" s="3"/>
      <c r="I8" s="339">
        <v>10900</v>
      </c>
      <c r="J8" s="339">
        <v>12000</v>
      </c>
      <c r="K8" s="339">
        <v>22900</v>
      </c>
      <c r="L8" s="339" t="s">
        <v>116</v>
      </c>
      <c r="M8" s="3"/>
    </row>
    <row r="9" spans="1:13" ht="24" customHeight="1">
      <c r="A9" s="3"/>
      <c r="B9" s="3"/>
      <c r="C9" s="3"/>
      <c r="D9" s="3" t="s">
        <v>1425</v>
      </c>
      <c r="E9" s="347"/>
      <c r="F9" s="3" t="s">
        <v>1426</v>
      </c>
      <c r="G9" s="355"/>
      <c r="H9" s="3"/>
      <c r="I9" s="341"/>
      <c r="J9" s="341"/>
      <c r="K9" s="341"/>
      <c r="L9" s="341"/>
      <c r="M9" s="3"/>
    </row>
    <row r="10" spans="1:13" ht="24" customHeight="1">
      <c r="A10" s="3">
        <v>3</v>
      </c>
      <c r="B10" s="3" t="s">
        <v>19</v>
      </c>
      <c r="C10" s="3" t="s">
        <v>1427</v>
      </c>
      <c r="D10" s="6" t="s">
        <v>1428</v>
      </c>
      <c r="E10" s="348">
        <v>5</v>
      </c>
      <c r="F10" s="3" t="s">
        <v>98</v>
      </c>
      <c r="G10" s="348">
        <v>49.5</v>
      </c>
      <c r="H10" s="3"/>
      <c r="I10" s="339">
        <v>2475</v>
      </c>
      <c r="J10" s="339">
        <v>30000</v>
      </c>
      <c r="K10" s="339">
        <v>32475</v>
      </c>
      <c r="L10" s="348" t="s">
        <v>116</v>
      </c>
      <c r="M10" s="3"/>
    </row>
    <row r="11" spans="1:13" ht="24" customHeight="1">
      <c r="A11" s="3"/>
      <c r="B11" s="3"/>
      <c r="C11" s="3"/>
      <c r="D11" s="7" t="s">
        <v>1429</v>
      </c>
      <c r="E11" s="349"/>
      <c r="F11" s="8" t="s">
        <v>42</v>
      </c>
      <c r="G11" s="349"/>
      <c r="H11" s="3"/>
      <c r="I11" s="340"/>
      <c r="J11" s="340"/>
      <c r="K11" s="340"/>
      <c r="L11" s="349"/>
      <c r="M11" s="3"/>
    </row>
    <row r="12" spans="1:13" ht="24" customHeight="1">
      <c r="A12" s="3"/>
      <c r="B12" s="3"/>
      <c r="C12" s="3"/>
      <c r="D12" s="7" t="s">
        <v>1430</v>
      </c>
      <c r="E12" s="349"/>
      <c r="F12" s="8" t="s">
        <v>614</v>
      </c>
      <c r="G12" s="349"/>
      <c r="H12" s="3"/>
      <c r="I12" s="340"/>
      <c r="J12" s="340"/>
      <c r="K12" s="340"/>
      <c r="L12" s="349"/>
      <c r="M12" s="3"/>
    </row>
    <row r="13" spans="1:13" ht="24" customHeight="1">
      <c r="A13" s="3"/>
      <c r="B13" s="3"/>
      <c r="C13" s="3"/>
      <c r="D13" s="7" t="s">
        <v>1431</v>
      </c>
      <c r="E13" s="349"/>
      <c r="F13" s="8" t="s">
        <v>72</v>
      </c>
      <c r="G13" s="349"/>
      <c r="H13" s="3"/>
      <c r="I13" s="340"/>
      <c r="J13" s="340"/>
      <c r="K13" s="340"/>
      <c r="L13" s="349"/>
      <c r="M13" s="3"/>
    </row>
    <row r="14" spans="1:13" ht="24" customHeight="1">
      <c r="A14" s="3"/>
      <c r="B14" s="3"/>
      <c r="C14" s="3"/>
      <c r="D14" s="7" t="s">
        <v>1432</v>
      </c>
      <c r="E14" s="350"/>
      <c r="F14" s="8" t="s">
        <v>70</v>
      </c>
      <c r="G14" s="350"/>
      <c r="H14" s="3"/>
      <c r="I14" s="341"/>
      <c r="J14" s="341"/>
      <c r="K14" s="341"/>
      <c r="L14" s="350"/>
      <c r="M14" s="3"/>
    </row>
    <row r="15" spans="1:13" ht="24" customHeight="1">
      <c r="A15" s="3">
        <v>4</v>
      </c>
      <c r="B15" s="3" t="s">
        <v>19</v>
      </c>
      <c r="C15" s="3" t="s">
        <v>1427</v>
      </c>
      <c r="D15" s="7" t="s">
        <v>1433</v>
      </c>
      <c r="E15" s="348">
        <v>3</v>
      </c>
      <c r="F15" s="3" t="s">
        <v>98</v>
      </c>
      <c r="G15" s="348">
        <v>85.2</v>
      </c>
      <c r="H15" s="7"/>
      <c r="I15" s="339">
        <v>4260</v>
      </c>
      <c r="J15" s="348">
        <v>18000</v>
      </c>
      <c r="K15" s="339">
        <v>22260</v>
      </c>
      <c r="L15" s="348" t="s">
        <v>116</v>
      </c>
      <c r="M15" s="3"/>
    </row>
    <row r="16" spans="1:13" ht="24" customHeight="1">
      <c r="A16" s="3"/>
      <c r="B16" s="3"/>
      <c r="C16" s="3"/>
      <c r="D16" s="7" t="s">
        <v>1434</v>
      </c>
      <c r="E16" s="349"/>
      <c r="F16" s="9" t="s">
        <v>1435</v>
      </c>
      <c r="G16" s="349"/>
      <c r="H16" s="7"/>
      <c r="I16" s="340"/>
      <c r="J16" s="349"/>
      <c r="K16" s="340"/>
      <c r="L16" s="349"/>
      <c r="M16" s="3"/>
    </row>
    <row r="17" spans="1:13" ht="24" customHeight="1">
      <c r="A17" s="3"/>
      <c r="B17" s="3"/>
      <c r="C17" s="3"/>
      <c r="D17" s="7" t="s">
        <v>1436</v>
      </c>
      <c r="E17" s="350"/>
      <c r="F17" s="9" t="s">
        <v>572</v>
      </c>
      <c r="G17" s="350"/>
      <c r="H17" s="7"/>
      <c r="I17" s="341"/>
      <c r="J17" s="350"/>
      <c r="K17" s="341"/>
      <c r="L17" s="350"/>
      <c r="M17" s="3"/>
    </row>
    <row r="18" spans="1:13" ht="24" customHeight="1">
      <c r="A18" s="3">
        <v>5</v>
      </c>
      <c r="B18" s="3" t="s">
        <v>19</v>
      </c>
      <c r="C18" s="3" t="s">
        <v>1427</v>
      </c>
      <c r="D18" s="7" t="s">
        <v>1437</v>
      </c>
      <c r="E18" s="348">
        <v>4</v>
      </c>
      <c r="F18" s="3" t="s">
        <v>98</v>
      </c>
      <c r="G18" s="348">
        <v>120.44</v>
      </c>
      <c r="H18" s="7"/>
      <c r="I18" s="339">
        <v>6022</v>
      </c>
      <c r="J18" s="348">
        <v>24000</v>
      </c>
      <c r="K18" s="339">
        <v>30022</v>
      </c>
      <c r="L18" s="348" t="s">
        <v>116</v>
      </c>
      <c r="M18" s="3"/>
    </row>
    <row r="19" spans="1:13" ht="24" customHeight="1">
      <c r="A19" s="3"/>
      <c r="B19" s="3"/>
      <c r="C19" s="3"/>
      <c r="D19" s="7" t="s">
        <v>1438</v>
      </c>
      <c r="E19" s="349"/>
      <c r="F19" s="9" t="s">
        <v>1435</v>
      </c>
      <c r="G19" s="349"/>
      <c r="H19" s="7"/>
      <c r="I19" s="340"/>
      <c r="J19" s="349"/>
      <c r="K19" s="340"/>
      <c r="L19" s="349"/>
      <c r="M19" s="3"/>
    </row>
    <row r="20" spans="1:13" ht="24" customHeight="1">
      <c r="A20" s="3"/>
      <c r="B20" s="3"/>
      <c r="C20" s="3"/>
      <c r="D20" s="7" t="s">
        <v>1439</v>
      </c>
      <c r="E20" s="349"/>
      <c r="F20" s="9" t="s">
        <v>614</v>
      </c>
      <c r="G20" s="349"/>
      <c r="H20" s="7"/>
      <c r="I20" s="340"/>
      <c r="J20" s="349"/>
      <c r="K20" s="340"/>
      <c r="L20" s="349"/>
      <c r="M20" s="3"/>
    </row>
    <row r="21" spans="1:13" ht="24" customHeight="1">
      <c r="A21" s="3"/>
      <c r="B21" s="3"/>
      <c r="C21" s="3"/>
      <c r="D21" s="7" t="s">
        <v>1440</v>
      </c>
      <c r="E21" s="350"/>
      <c r="F21" s="9" t="s">
        <v>581</v>
      </c>
      <c r="G21" s="350"/>
      <c r="H21" s="7"/>
      <c r="I21" s="341"/>
      <c r="J21" s="350"/>
      <c r="K21" s="341"/>
      <c r="L21" s="350"/>
      <c r="M21" s="3"/>
    </row>
    <row r="22" spans="1:13" ht="24" customHeight="1">
      <c r="A22" s="3">
        <v>6</v>
      </c>
      <c r="B22" s="3" t="s">
        <v>19</v>
      </c>
      <c r="C22" s="3" t="s">
        <v>1427</v>
      </c>
      <c r="D22" s="7" t="s">
        <v>1441</v>
      </c>
      <c r="E22" s="348">
        <v>6</v>
      </c>
      <c r="F22" s="3" t="s">
        <v>98</v>
      </c>
      <c r="G22" s="348">
        <v>111.24</v>
      </c>
      <c r="H22" s="7"/>
      <c r="I22" s="339">
        <v>5562</v>
      </c>
      <c r="J22" s="348">
        <v>36000</v>
      </c>
      <c r="K22" s="339">
        <v>41562</v>
      </c>
      <c r="L22" s="348" t="s">
        <v>116</v>
      </c>
      <c r="M22" s="3"/>
    </row>
    <row r="23" spans="1:13" ht="24" customHeight="1">
      <c r="A23" s="3"/>
      <c r="B23" s="3"/>
      <c r="C23" s="3"/>
      <c r="D23" s="7" t="s">
        <v>1442</v>
      </c>
      <c r="E23" s="349"/>
      <c r="F23" s="8" t="s">
        <v>1435</v>
      </c>
      <c r="G23" s="349"/>
      <c r="H23" s="7"/>
      <c r="I23" s="340"/>
      <c r="J23" s="349"/>
      <c r="K23" s="340"/>
      <c r="L23" s="349"/>
      <c r="M23" s="3"/>
    </row>
    <row r="24" spans="1:13" ht="24" customHeight="1">
      <c r="A24" s="3"/>
      <c r="B24" s="3"/>
      <c r="C24" s="3"/>
      <c r="D24" s="7" t="s">
        <v>1443</v>
      </c>
      <c r="E24" s="349"/>
      <c r="F24" s="8" t="s">
        <v>586</v>
      </c>
      <c r="G24" s="349"/>
      <c r="H24" s="7"/>
      <c r="I24" s="340"/>
      <c r="J24" s="349"/>
      <c r="K24" s="340"/>
      <c r="L24" s="349"/>
      <c r="M24" s="3"/>
    </row>
    <row r="25" spans="1:13" ht="24" customHeight="1">
      <c r="A25" s="3"/>
      <c r="B25" s="3"/>
      <c r="C25" s="3"/>
      <c r="D25" s="7" t="s">
        <v>1444</v>
      </c>
      <c r="E25" s="349"/>
      <c r="F25" s="8" t="s">
        <v>592</v>
      </c>
      <c r="G25" s="349"/>
      <c r="H25" s="7"/>
      <c r="I25" s="340"/>
      <c r="J25" s="349"/>
      <c r="K25" s="340"/>
      <c r="L25" s="349"/>
      <c r="M25" s="3"/>
    </row>
    <row r="26" spans="1:13" ht="24" customHeight="1">
      <c r="A26" s="3"/>
      <c r="B26" s="3"/>
      <c r="C26" s="3"/>
      <c r="D26" s="7" t="s">
        <v>1445</v>
      </c>
      <c r="E26" s="349"/>
      <c r="F26" s="8" t="s">
        <v>572</v>
      </c>
      <c r="G26" s="349"/>
      <c r="H26" s="7"/>
      <c r="I26" s="340"/>
      <c r="J26" s="349"/>
      <c r="K26" s="340"/>
      <c r="L26" s="349"/>
      <c r="M26" s="3"/>
    </row>
    <row r="27" spans="1:13" ht="24" customHeight="1">
      <c r="A27" s="3"/>
      <c r="B27" s="3"/>
      <c r="C27" s="3"/>
      <c r="D27" s="7" t="s">
        <v>1446</v>
      </c>
      <c r="E27" s="350"/>
      <c r="F27" s="8" t="s">
        <v>565</v>
      </c>
      <c r="G27" s="350"/>
      <c r="H27" s="7"/>
      <c r="I27" s="341"/>
      <c r="J27" s="350"/>
      <c r="K27" s="341"/>
      <c r="L27" s="350"/>
      <c r="M27" s="3"/>
    </row>
    <row r="28" spans="1:13" ht="24" customHeight="1">
      <c r="A28" s="3">
        <v>7</v>
      </c>
      <c r="B28" s="3" t="s">
        <v>19</v>
      </c>
      <c r="C28" s="3" t="s">
        <v>1427</v>
      </c>
      <c r="D28" s="7" t="s">
        <v>1447</v>
      </c>
      <c r="E28" s="7">
        <v>1</v>
      </c>
      <c r="F28" s="3" t="s">
        <v>98</v>
      </c>
      <c r="G28" s="7">
        <v>63.24</v>
      </c>
      <c r="H28" s="3"/>
      <c r="I28" s="3">
        <v>3162</v>
      </c>
      <c r="J28" s="3">
        <v>6000</v>
      </c>
      <c r="K28" s="3">
        <v>9162</v>
      </c>
      <c r="L28" s="7" t="s">
        <v>116</v>
      </c>
      <c r="M28" s="3"/>
    </row>
    <row r="29" spans="1:13" ht="24" customHeight="1">
      <c r="A29" s="3">
        <v>8</v>
      </c>
      <c r="B29" s="3" t="s">
        <v>19</v>
      </c>
      <c r="C29" s="3" t="s">
        <v>1427</v>
      </c>
      <c r="D29" s="7" t="s">
        <v>1448</v>
      </c>
      <c r="E29" s="7">
        <v>1</v>
      </c>
      <c r="F29" s="3" t="s">
        <v>98</v>
      </c>
      <c r="G29" s="7">
        <v>59.94</v>
      </c>
      <c r="H29" s="3"/>
      <c r="I29" s="3">
        <v>2997</v>
      </c>
      <c r="J29" s="3">
        <v>6000</v>
      </c>
      <c r="K29" s="3">
        <v>8997</v>
      </c>
      <c r="L29" s="7" t="s">
        <v>116</v>
      </c>
      <c r="M29" s="3"/>
    </row>
    <row r="30" spans="1:13" ht="24" customHeight="1">
      <c r="A30" s="3">
        <v>9</v>
      </c>
      <c r="B30" s="3" t="s">
        <v>19</v>
      </c>
      <c r="C30" s="3" t="s">
        <v>1427</v>
      </c>
      <c r="D30" s="7" t="s">
        <v>1449</v>
      </c>
      <c r="E30" s="7">
        <v>2</v>
      </c>
      <c r="F30" s="3" t="s">
        <v>98</v>
      </c>
      <c r="G30" s="7">
        <v>106.99</v>
      </c>
      <c r="H30" s="3"/>
      <c r="I30" s="3">
        <v>5349.5</v>
      </c>
      <c r="J30" s="3">
        <v>12000</v>
      </c>
      <c r="K30" s="3">
        <v>17349.5</v>
      </c>
      <c r="L30" s="7" t="s">
        <v>116</v>
      </c>
      <c r="M30" s="3"/>
    </row>
    <row r="31" spans="1:13" ht="24" customHeight="1">
      <c r="A31" s="3"/>
      <c r="B31" s="3"/>
      <c r="C31" s="3"/>
      <c r="D31" s="7" t="s">
        <v>1450</v>
      </c>
      <c r="E31" s="7"/>
      <c r="F31" s="3" t="s">
        <v>600</v>
      </c>
      <c r="G31" s="7"/>
      <c r="H31" s="3"/>
      <c r="I31" s="3"/>
      <c r="J31" s="3"/>
      <c r="K31" s="3"/>
      <c r="L31" s="7"/>
      <c r="M31" s="3"/>
    </row>
    <row r="32" spans="1:13" ht="24" customHeight="1">
      <c r="A32" s="3">
        <v>10</v>
      </c>
      <c r="B32" s="3" t="s">
        <v>19</v>
      </c>
      <c r="C32" s="3" t="s">
        <v>1427</v>
      </c>
      <c r="D32" s="7" t="s">
        <v>1451</v>
      </c>
      <c r="E32" s="348">
        <v>5</v>
      </c>
      <c r="F32" s="3" t="s">
        <v>98</v>
      </c>
      <c r="G32" s="348">
        <v>121.26</v>
      </c>
      <c r="H32" s="7"/>
      <c r="I32" s="339">
        <v>6063</v>
      </c>
      <c r="J32" s="348">
        <v>30000</v>
      </c>
      <c r="K32" s="339">
        <v>36063</v>
      </c>
      <c r="L32" s="348" t="s">
        <v>116</v>
      </c>
      <c r="M32" s="3"/>
    </row>
    <row r="33" spans="1:13" ht="24" customHeight="1">
      <c r="A33" s="3"/>
      <c r="B33" s="3"/>
      <c r="C33" s="3"/>
      <c r="D33" s="7" t="s">
        <v>1452</v>
      </c>
      <c r="E33" s="349"/>
      <c r="F33" s="8" t="s">
        <v>1435</v>
      </c>
      <c r="G33" s="349"/>
      <c r="H33" s="7"/>
      <c r="I33" s="340"/>
      <c r="J33" s="349"/>
      <c r="K33" s="340"/>
      <c r="L33" s="349"/>
      <c r="M33" s="3"/>
    </row>
    <row r="34" spans="1:13" ht="24" customHeight="1">
      <c r="A34" s="3"/>
      <c r="B34" s="3"/>
      <c r="C34" s="3"/>
      <c r="D34" s="7" t="s">
        <v>1453</v>
      </c>
      <c r="E34" s="349"/>
      <c r="F34" s="8" t="s">
        <v>569</v>
      </c>
      <c r="G34" s="349"/>
      <c r="H34" s="7"/>
      <c r="I34" s="340"/>
      <c r="J34" s="349"/>
      <c r="K34" s="340"/>
      <c r="L34" s="349"/>
      <c r="M34" s="3"/>
    </row>
    <row r="35" spans="1:13" ht="24" customHeight="1">
      <c r="A35" s="3"/>
      <c r="B35" s="3"/>
      <c r="C35" s="3"/>
      <c r="D35" s="7" t="s">
        <v>1454</v>
      </c>
      <c r="E35" s="349"/>
      <c r="F35" s="8" t="s">
        <v>572</v>
      </c>
      <c r="G35" s="349"/>
      <c r="H35" s="7"/>
      <c r="I35" s="340"/>
      <c r="J35" s="349"/>
      <c r="K35" s="340"/>
      <c r="L35" s="349"/>
      <c r="M35" s="3"/>
    </row>
    <row r="36" spans="1:13" ht="24" customHeight="1">
      <c r="A36" s="3"/>
      <c r="B36" s="3"/>
      <c r="C36" s="3"/>
      <c r="D36" s="7" t="s">
        <v>1455</v>
      </c>
      <c r="E36" s="350"/>
      <c r="F36" s="8" t="s">
        <v>581</v>
      </c>
      <c r="G36" s="350"/>
      <c r="H36" s="7"/>
      <c r="I36" s="341"/>
      <c r="J36" s="350"/>
      <c r="K36" s="341"/>
      <c r="L36" s="350"/>
      <c r="M36" s="3"/>
    </row>
    <row r="37" spans="1:13" ht="24" customHeight="1">
      <c r="A37" s="3">
        <v>11</v>
      </c>
      <c r="B37" s="3" t="s">
        <v>19</v>
      </c>
      <c r="C37" s="3" t="s">
        <v>1427</v>
      </c>
      <c r="D37" s="7" t="s">
        <v>1456</v>
      </c>
      <c r="E37" s="348">
        <v>4</v>
      </c>
      <c r="F37" s="3" t="s">
        <v>98</v>
      </c>
      <c r="G37" s="7">
        <v>82.75</v>
      </c>
      <c r="H37" s="7"/>
      <c r="I37" s="3">
        <v>4137.5</v>
      </c>
      <c r="J37" s="7">
        <v>24000</v>
      </c>
      <c r="K37" s="3">
        <v>28137.5</v>
      </c>
      <c r="L37" s="7" t="s">
        <v>116</v>
      </c>
      <c r="M37" s="3"/>
    </row>
    <row r="38" spans="1:13" ht="24" customHeight="1">
      <c r="A38" s="3"/>
      <c r="B38" s="3"/>
      <c r="C38" s="3"/>
      <c r="D38" s="7" t="s">
        <v>1457</v>
      </c>
      <c r="E38" s="349"/>
      <c r="F38" s="8" t="s">
        <v>42</v>
      </c>
      <c r="G38" s="7"/>
      <c r="H38" s="7"/>
      <c r="I38" s="3"/>
      <c r="J38" s="7"/>
      <c r="K38" s="3"/>
      <c r="L38" s="7"/>
      <c r="M38" s="3"/>
    </row>
    <row r="39" spans="1:13" ht="24" customHeight="1">
      <c r="A39" s="3"/>
      <c r="B39" s="3"/>
      <c r="C39" s="3"/>
      <c r="D39" s="7" t="s">
        <v>1458</v>
      </c>
      <c r="E39" s="349"/>
      <c r="F39" s="8" t="s">
        <v>572</v>
      </c>
      <c r="G39" s="7"/>
      <c r="H39" s="7"/>
      <c r="I39" s="3"/>
      <c r="J39" s="7"/>
      <c r="K39" s="3"/>
      <c r="L39" s="7"/>
      <c r="M39" s="3"/>
    </row>
    <row r="40" spans="1:13" ht="24" customHeight="1">
      <c r="A40" s="3"/>
      <c r="B40" s="3"/>
      <c r="C40" s="3"/>
      <c r="D40" s="7" t="s">
        <v>1459</v>
      </c>
      <c r="E40" s="350"/>
      <c r="F40" s="8" t="s">
        <v>565</v>
      </c>
      <c r="G40" s="7"/>
      <c r="H40" s="7"/>
      <c r="I40" s="3"/>
      <c r="J40" s="7"/>
      <c r="K40" s="3"/>
      <c r="L40" s="7"/>
      <c r="M40" s="3"/>
    </row>
    <row r="41" spans="1:13" ht="24" customHeight="1">
      <c r="A41" s="3">
        <v>12</v>
      </c>
      <c r="B41" s="3" t="s">
        <v>19</v>
      </c>
      <c r="C41" s="3" t="s">
        <v>1427</v>
      </c>
      <c r="D41" s="7" t="s">
        <v>1460</v>
      </c>
      <c r="E41" s="7">
        <v>4</v>
      </c>
      <c r="F41" s="3" t="s">
        <v>98</v>
      </c>
      <c r="G41" s="7">
        <v>75.97</v>
      </c>
      <c r="H41" s="7"/>
      <c r="I41" s="3">
        <v>3798.5</v>
      </c>
      <c r="J41" s="7">
        <v>24000</v>
      </c>
      <c r="K41" s="3">
        <v>27798.5</v>
      </c>
      <c r="L41" s="7" t="s">
        <v>116</v>
      </c>
      <c r="M41" s="3"/>
    </row>
    <row r="42" spans="1:13" ht="24" customHeight="1">
      <c r="A42" s="3"/>
      <c r="B42" s="3"/>
      <c r="C42" s="3"/>
      <c r="D42" s="7" t="s">
        <v>1461</v>
      </c>
      <c r="E42" s="7"/>
      <c r="F42" s="8" t="s">
        <v>1435</v>
      </c>
      <c r="G42" s="7"/>
      <c r="H42" s="7"/>
      <c r="I42" s="3"/>
      <c r="J42" s="7"/>
      <c r="K42" s="3"/>
      <c r="L42" s="7"/>
      <c r="M42" s="3"/>
    </row>
    <row r="43" spans="1:13" ht="24" customHeight="1">
      <c r="A43" s="3"/>
      <c r="B43" s="3"/>
      <c r="C43" s="3"/>
      <c r="D43" s="7" t="s">
        <v>1462</v>
      </c>
      <c r="E43" s="7"/>
      <c r="F43" s="8" t="s">
        <v>565</v>
      </c>
      <c r="G43" s="7"/>
      <c r="H43" s="7"/>
      <c r="I43" s="3"/>
      <c r="J43" s="7"/>
      <c r="K43" s="3"/>
      <c r="L43" s="7"/>
      <c r="M43" s="3"/>
    </row>
    <row r="44" spans="1:13" ht="24" customHeight="1">
      <c r="A44" s="3"/>
      <c r="B44" s="3"/>
      <c r="C44" s="3"/>
      <c r="D44" s="7" t="s">
        <v>1463</v>
      </c>
      <c r="E44" s="7"/>
      <c r="F44" s="8" t="s">
        <v>572</v>
      </c>
      <c r="G44" s="7"/>
      <c r="H44" s="7"/>
      <c r="I44" s="3"/>
      <c r="J44" s="7"/>
      <c r="K44" s="3"/>
      <c r="L44" s="7"/>
      <c r="M44" s="3"/>
    </row>
    <row r="45" spans="1:13" ht="24" customHeight="1">
      <c r="A45" s="3">
        <v>13</v>
      </c>
      <c r="B45" s="3" t="s">
        <v>19</v>
      </c>
      <c r="C45" s="3" t="s">
        <v>1464</v>
      </c>
      <c r="D45" s="7" t="s">
        <v>1465</v>
      </c>
      <c r="E45" s="3">
        <v>5</v>
      </c>
      <c r="F45" s="7" t="s">
        <v>98</v>
      </c>
      <c r="G45" s="3">
        <v>131.6</v>
      </c>
      <c r="H45" s="3"/>
      <c r="I45" s="3">
        <v>6580</v>
      </c>
      <c r="J45" s="3">
        <v>30000</v>
      </c>
      <c r="K45" s="3">
        <v>36580</v>
      </c>
      <c r="L45" s="3" t="s">
        <v>116</v>
      </c>
      <c r="M45" s="3"/>
    </row>
    <row r="46" spans="1:13" ht="24" customHeight="1">
      <c r="A46" s="3"/>
      <c r="B46" s="3"/>
      <c r="C46" s="3"/>
      <c r="D46" s="10" t="s">
        <v>1466</v>
      </c>
      <c r="E46" s="3"/>
      <c r="F46" s="8" t="s">
        <v>44</v>
      </c>
      <c r="G46" s="3"/>
      <c r="H46" s="3"/>
      <c r="I46" s="3"/>
      <c r="J46" s="3"/>
      <c r="K46" s="3"/>
      <c r="L46" s="3"/>
      <c r="M46" s="3"/>
    </row>
    <row r="47" spans="1:13" ht="24" customHeight="1">
      <c r="A47" s="3"/>
      <c r="B47" s="3"/>
      <c r="C47" s="3"/>
      <c r="D47" s="10" t="s">
        <v>1467</v>
      </c>
      <c r="E47" s="3"/>
      <c r="F47" s="8" t="s">
        <v>82</v>
      </c>
      <c r="G47" s="3"/>
      <c r="H47" s="3"/>
      <c r="I47" s="3"/>
      <c r="J47" s="3"/>
      <c r="K47" s="3"/>
      <c r="L47" s="3"/>
      <c r="M47" s="3"/>
    </row>
    <row r="48" spans="1:13" ht="24" customHeight="1">
      <c r="A48" s="3"/>
      <c r="B48" s="3"/>
      <c r="C48" s="3"/>
      <c r="D48" s="10" t="s">
        <v>1468</v>
      </c>
      <c r="E48" s="3"/>
      <c r="F48" s="8" t="s">
        <v>46</v>
      </c>
      <c r="G48" s="3"/>
      <c r="H48" s="3"/>
      <c r="I48" s="3"/>
      <c r="J48" s="3"/>
      <c r="K48" s="3"/>
      <c r="L48" s="3"/>
      <c r="M48" s="3"/>
    </row>
    <row r="49" spans="1:13" ht="24" customHeight="1">
      <c r="A49" s="3"/>
      <c r="B49" s="3"/>
      <c r="C49" s="3"/>
      <c r="D49" s="10" t="s">
        <v>1469</v>
      </c>
      <c r="E49" s="3"/>
      <c r="F49" s="8" t="s">
        <v>136</v>
      </c>
      <c r="G49" s="3"/>
      <c r="H49" s="3"/>
      <c r="I49" s="3"/>
      <c r="J49" s="3"/>
      <c r="K49" s="3"/>
      <c r="L49" s="3"/>
      <c r="M49" s="3"/>
    </row>
    <row r="50" spans="1:13" ht="24" customHeight="1">
      <c r="A50" s="3">
        <v>14</v>
      </c>
      <c r="B50" s="3" t="s">
        <v>19</v>
      </c>
      <c r="C50" s="3" t="s">
        <v>1464</v>
      </c>
      <c r="D50" s="7" t="s">
        <v>1470</v>
      </c>
      <c r="E50" s="3">
        <v>5</v>
      </c>
      <c r="F50" s="7" t="s">
        <v>98</v>
      </c>
      <c r="G50" s="3">
        <v>97.5</v>
      </c>
      <c r="H50" s="3"/>
      <c r="I50" s="3">
        <v>4875</v>
      </c>
      <c r="J50" s="3">
        <v>30000</v>
      </c>
      <c r="K50" s="3">
        <v>34875</v>
      </c>
      <c r="L50" s="3" t="s">
        <v>116</v>
      </c>
      <c r="M50" s="3"/>
    </row>
    <row r="51" spans="1:13" ht="24" customHeight="1">
      <c r="A51" s="3"/>
      <c r="B51" s="3"/>
      <c r="C51" s="3"/>
      <c r="D51" s="11" t="s">
        <v>1471</v>
      </c>
      <c r="E51" s="3"/>
      <c r="F51" s="8" t="s">
        <v>42</v>
      </c>
      <c r="G51" s="3"/>
      <c r="H51" s="3"/>
      <c r="I51" s="3"/>
      <c r="J51" s="3"/>
      <c r="K51" s="3"/>
      <c r="L51" s="3"/>
      <c r="M51" s="3"/>
    </row>
    <row r="52" spans="1:13" ht="24" customHeight="1">
      <c r="A52" s="3"/>
      <c r="B52" s="3"/>
      <c r="C52" s="3"/>
      <c r="D52" s="11" t="s">
        <v>1472</v>
      </c>
      <c r="E52" s="3"/>
      <c r="F52" s="8" t="s">
        <v>44</v>
      </c>
      <c r="G52" s="3"/>
      <c r="H52" s="3"/>
      <c r="I52" s="3"/>
      <c r="J52" s="3"/>
      <c r="K52" s="3"/>
      <c r="L52" s="3"/>
      <c r="M52" s="3"/>
    </row>
    <row r="53" spans="1:13" ht="24" customHeight="1">
      <c r="A53" s="3"/>
      <c r="B53" s="3"/>
      <c r="C53" s="3"/>
      <c r="D53" s="11" t="s">
        <v>1473</v>
      </c>
      <c r="E53" s="3"/>
      <c r="F53" s="8" t="s">
        <v>46</v>
      </c>
      <c r="G53" s="3"/>
      <c r="H53" s="3"/>
      <c r="I53" s="3"/>
      <c r="J53" s="3"/>
      <c r="K53" s="3"/>
      <c r="L53" s="3"/>
      <c r="M53" s="3"/>
    </row>
    <row r="54" spans="1:13" ht="24" customHeight="1">
      <c r="A54" s="3"/>
      <c r="B54" s="3"/>
      <c r="C54" s="3"/>
      <c r="D54" s="11" t="s">
        <v>1474</v>
      </c>
      <c r="E54" s="3"/>
      <c r="F54" s="8" t="s">
        <v>46</v>
      </c>
      <c r="G54" s="3"/>
      <c r="H54" s="3"/>
      <c r="I54" s="3"/>
      <c r="J54" s="3"/>
      <c r="K54" s="3"/>
      <c r="L54" s="3"/>
      <c r="M54" s="3"/>
    </row>
    <row r="55" spans="1:13" ht="24" customHeight="1">
      <c r="A55" s="3">
        <v>15</v>
      </c>
      <c r="B55" s="3" t="s">
        <v>19</v>
      </c>
      <c r="C55" s="3" t="s">
        <v>1475</v>
      </c>
      <c r="D55" s="3" t="s">
        <v>1476</v>
      </c>
      <c r="E55" s="3">
        <v>1</v>
      </c>
      <c r="F55" s="3" t="s">
        <v>98</v>
      </c>
      <c r="G55" s="3">
        <v>36.9</v>
      </c>
      <c r="H55" s="3"/>
      <c r="I55" s="3">
        <v>1845</v>
      </c>
      <c r="J55" s="3">
        <v>6000</v>
      </c>
      <c r="K55" s="3">
        <v>7845</v>
      </c>
      <c r="L55" s="3" t="s">
        <v>116</v>
      </c>
      <c r="M55" s="3"/>
    </row>
    <row r="56" spans="1:13" ht="24" customHeight="1">
      <c r="A56" s="3">
        <v>16</v>
      </c>
      <c r="B56" s="3" t="s">
        <v>19</v>
      </c>
      <c r="C56" s="3" t="s">
        <v>1475</v>
      </c>
      <c r="D56" s="3" t="s">
        <v>1477</v>
      </c>
      <c r="E56" s="3">
        <v>4</v>
      </c>
      <c r="F56" s="3" t="s">
        <v>98</v>
      </c>
      <c r="G56" s="3">
        <v>66.64</v>
      </c>
      <c r="H56" s="3"/>
      <c r="I56" s="3">
        <v>3332</v>
      </c>
      <c r="J56" s="3">
        <v>24000</v>
      </c>
      <c r="K56" s="3">
        <v>27332</v>
      </c>
      <c r="L56" s="3" t="s">
        <v>116</v>
      </c>
      <c r="M56" s="3"/>
    </row>
    <row r="57" spans="1:13" ht="24" customHeight="1">
      <c r="A57" s="3"/>
      <c r="B57" s="3"/>
      <c r="C57" s="3"/>
      <c r="D57" s="3" t="s">
        <v>1478</v>
      </c>
      <c r="E57" s="3"/>
      <c r="F57" s="12" t="s">
        <v>1479</v>
      </c>
      <c r="G57" s="3"/>
      <c r="H57" s="3"/>
      <c r="I57" s="3"/>
      <c r="J57" s="3"/>
      <c r="K57" s="3"/>
      <c r="L57" s="3"/>
      <c r="M57" s="3"/>
    </row>
    <row r="58" spans="1:13" ht="24" customHeight="1">
      <c r="A58" s="3"/>
      <c r="B58" s="3"/>
      <c r="C58" s="3"/>
      <c r="D58" s="3" t="s">
        <v>1480</v>
      </c>
      <c r="E58" s="3"/>
      <c r="F58" s="12" t="s">
        <v>44</v>
      </c>
      <c r="G58" s="3"/>
      <c r="H58" s="3"/>
      <c r="I58" s="3"/>
      <c r="J58" s="3"/>
      <c r="K58" s="3"/>
      <c r="L58" s="3"/>
      <c r="M58" s="3"/>
    </row>
    <row r="59" spans="1:13" ht="24" customHeight="1">
      <c r="A59" s="3"/>
      <c r="B59" s="3"/>
      <c r="C59" s="3"/>
      <c r="D59" s="3" t="s">
        <v>1481</v>
      </c>
      <c r="E59" s="3"/>
      <c r="F59" s="12" t="s">
        <v>55</v>
      </c>
      <c r="G59" s="3"/>
      <c r="H59" s="3"/>
      <c r="I59" s="3"/>
      <c r="J59" s="3"/>
      <c r="K59" s="3"/>
      <c r="L59" s="3"/>
      <c r="M59" s="3"/>
    </row>
    <row r="60" spans="1:13" ht="24" customHeight="1">
      <c r="A60" s="3">
        <v>17</v>
      </c>
      <c r="B60" s="3" t="s">
        <v>19</v>
      </c>
      <c r="C60" s="3" t="s">
        <v>1475</v>
      </c>
      <c r="D60" s="3" t="s">
        <v>1482</v>
      </c>
      <c r="E60" s="3">
        <v>3</v>
      </c>
      <c r="F60" s="3" t="s">
        <v>98</v>
      </c>
      <c r="G60" s="3">
        <v>42.46</v>
      </c>
      <c r="H60" s="3"/>
      <c r="I60" s="3">
        <v>2123</v>
      </c>
      <c r="J60" s="3">
        <v>18000</v>
      </c>
      <c r="K60" s="3">
        <v>20123</v>
      </c>
      <c r="L60" s="3" t="s">
        <v>116</v>
      </c>
      <c r="M60" s="3"/>
    </row>
    <row r="61" spans="1:13" ht="24" customHeight="1">
      <c r="A61" s="3"/>
      <c r="B61" s="3"/>
      <c r="C61" s="3"/>
      <c r="D61" s="3" t="s">
        <v>1483</v>
      </c>
      <c r="E61" s="3"/>
      <c r="F61" s="12" t="s">
        <v>42</v>
      </c>
      <c r="G61" s="3"/>
      <c r="H61" s="3"/>
      <c r="I61" s="3"/>
      <c r="J61" s="3"/>
      <c r="K61" s="3"/>
      <c r="L61" s="3"/>
      <c r="M61" s="3"/>
    </row>
    <row r="62" spans="1:13" ht="24" customHeight="1">
      <c r="A62" s="3"/>
      <c r="B62" s="3"/>
      <c r="C62" s="3"/>
      <c r="D62" s="3" t="s">
        <v>1484</v>
      </c>
      <c r="E62" s="3"/>
      <c r="F62" s="12" t="s">
        <v>44</v>
      </c>
      <c r="G62" s="3"/>
      <c r="H62" s="3"/>
      <c r="I62" s="3"/>
      <c r="J62" s="3"/>
      <c r="K62" s="3"/>
      <c r="L62" s="3"/>
      <c r="M62" s="3"/>
    </row>
    <row r="63" spans="1:13" ht="24" customHeight="1">
      <c r="A63" s="3">
        <v>18</v>
      </c>
      <c r="B63" s="3" t="s">
        <v>19</v>
      </c>
      <c r="C63" s="3" t="s">
        <v>1475</v>
      </c>
      <c r="D63" s="3" t="s">
        <v>1485</v>
      </c>
      <c r="E63" s="3">
        <v>5</v>
      </c>
      <c r="F63" s="3" t="s">
        <v>98</v>
      </c>
      <c r="G63" s="3">
        <v>134.38</v>
      </c>
      <c r="H63" s="3"/>
      <c r="I63" s="3">
        <v>6719</v>
      </c>
      <c r="J63" s="3">
        <v>30000</v>
      </c>
      <c r="K63" s="3">
        <v>36719</v>
      </c>
      <c r="L63" s="3" t="s">
        <v>116</v>
      </c>
      <c r="M63" s="3"/>
    </row>
    <row r="64" spans="1:13" ht="24" customHeight="1">
      <c r="A64" s="3"/>
      <c r="B64" s="3"/>
      <c r="C64" s="3"/>
      <c r="D64" s="3" t="s">
        <v>1486</v>
      </c>
      <c r="E64" s="3"/>
      <c r="F64" s="12" t="s">
        <v>42</v>
      </c>
      <c r="G64" s="3"/>
      <c r="H64" s="3"/>
      <c r="I64" s="3"/>
      <c r="J64" s="3"/>
      <c r="K64" s="3"/>
      <c r="L64" s="3"/>
      <c r="M64" s="3"/>
    </row>
    <row r="65" spans="1:13" ht="24" customHeight="1">
      <c r="A65" s="3"/>
      <c r="B65" s="3"/>
      <c r="C65" s="3"/>
      <c r="D65" s="3" t="s">
        <v>1487</v>
      </c>
      <c r="E65" s="3"/>
      <c r="F65" s="12" t="s">
        <v>55</v>
      </c>
      <c r="G65" s="3"/>
      <c r="H65" s="3"/>
      <c r="I65" s="3"/>
      <c r="J65" s="3"/>
      <c r="K65" s="3"/>
      <c r="L65" s="3"/>
      <c r="M65" s="3"/>
    </row>
    <row r="66" spans="1:13" ht="24" customHeight="1">
      <c r="A66" s="3"/>
      <c r="B66" s="3"/>
      <c r="C66" s="3"/>
      <c r="D66" s="3" t="s">
        <v>1488</v>
      </c>
      <c r="E66" s="3"/>
      <c r="F66" s="12" t="s">
        <v>105</v>
      </c>
      <c r="G66" s="3"/>
      <c r="H66" s="3"/>
      <c r="I66" s="3"/>
      <c r="J66" s="3"/>
      <c r="K66" s="3"/>
      <c r="L66" s="3"/>
      <c r="M66" s="3"/>
    </row>
    <row r="67" spans="1:13" ht="24" customHeight="1">
      <c r="A67" s="3"/>
      <c r="B67" s="3"/>
      <c r="C67" s="3"/>
      <c r="D67" s="3" t="s">
        <v>1489</v>
      </c>
      <c r="E67" s="3"/>
      <c r="F67" s="12" t="s">
        <v>90</v>
      </c>
      <c r="G67" s="3"/>
      <c r="H67" s="3"/>
      <c r="I67" s="3"/>
      <c r="J67" s="3"/>
      <c r="K67" s="3"/>
      <c r="L67" s="3"/>
      <c r="M67" s="3"/>
    </row>
    <row r="68" spans="1:13" ht="24" customHeight="1">
      <c r="A68" s="3">
        <v>19</v>
      </c>
      <c r="B68" s="3" t="s">
        <v>19</v>
      </c>
      <c r="C68" s="3" t="s">
        <v>1490</v>
      </c>
      <c r="D68" s="3" t="s">
        <v>1491</v>
      </c>
      <c r="E68" s="3">
        <v>3</v>
      </c>
      <c r="F68" s="3" t="s">
        <v>98</v>
      </c>
      <c r="G68" s="3">
        <v>98</v>
      </c>
      <c r="H68" s="3"/>
      <c r="I68" s="3">
        <v>4900</v>
      </c>
      <c r="J68" s="3">
        <v>18000</v>
      </c>
      <c r="K68" s="3">
        <v>22900</v>
      </c>
      <c r="L68" s="3" t="s">
        <v>116</v>
      </c>
      <c r="M68" s="3"/>
    </row>
    <row r="69" spans="1:13" ht="24" customHeight="1">
      <c r="A69" s="3"/>
      <c r="B69" s="3"/>
      <c r="C69" s="3"/>
      <c r="D69" s="3" t="s">
        <v>1492</v>
      </c>
      <c r="E69" s="3"/>
      <c r="F69" s="12" t="s">
        <v>42</v>
      </c>
      <c r="G69" s="3"/>
      <c r="H69" s="3"/>
      <c r="I69" s="3"/>
      <c r="J69" s="3"/>
      <c r="K69" s="3"/>
      <c r="L69" s="3"/>
      <c r="M69" s="3"/>
    </row>
    <row r="70" spans="1:13" ht="24" customHeight="1">
      <c r="A70" s="3"/>
      <c r="B70" s="3"/>
      <c r="C70" s="3"/>
      <c r="D70" s="3" t="s">
        <v>1493</v>
      </c>
      <c r="E70" s="3"/>
      <c r="F70" s="12" t="s">
        <v>44</v>
      </c>
      <c r="G70" s="3"/>
      <c r="H70" s="3"/>
      <c r="I70" s="3"/>
      <c r="J70" s="3"/>
      <c r="K70" s="3"/>
      <c r="L70" s="3"/>
      <c r="M70" s="3"/>
    </row>
    <row r="71" spans="1:13" ht="24" customHeight="1">
      <c r="A71" s="3">
        <v>20</v>
      </c>
      <c r="B71" s="3" t="s">
        <v>19</v>
      </c>
      <c r="C71" s="3" t="s">
        <v>1490</v>
      </c>
      <c r="D71" s="3" t="s">
        <v>1494</v>
      </c>
      <c r="E71" s="3">
        <v>3</v>
      </c>
      <c r="F71" s="3" t="s">
        <v>98</v>
      </c>
      <c r="G71" s="3">
        <v>108</v>
      </c>
      <c r="H71" s="3"/>
      <c r="I71" s="3">
        <v>5400</v>
      </c>
      <c r="J71" s="3">
        <v>18000</v>
      </c>
      <c r="K71" s="3">
        <v>23400</v>
      </c>
      <c r="L71" s="3" t="s">
        <v>116</v>
      </c>
      <c r="M71" s="3"/>
    </row>
    <row r="72" spans="1:13" ht="24" customHeight="1">
      <c r="A72" s="3"/>
      <c r="B72" s="3"/>
      <c r="C72" s="3"/>
      <c r="D72" s="3" t="s">
        <v>1495</v>
      </c>
      <c r="E72" s="3"/>
      <c r="F72" s="12" t="s">
        <v>55</v>
      </c>
      <c r="G72" s="3"/>
      <c r="H72" s="3"/>
      <c r="I72" s="3"/>
      <c r="J72" s="3"/>
      <c r="K72" s="3"/>
      <c r="L72" s="3"/>
      <c r="M72" s="3"/>
    </row>
    <row r="73" spans="1:13" ht="24" customHeight="1">
      <c r="A73" s="3"/>
      <c r="B73" s="3"/>
      <c r="C73" s="3"/>
      <c r="D73" s="3" t="s">
        <v>1496</v>
      </c>
      <c r="E73" s="3"/>
      <c r="F73" s="12" t="s">
        <v>44</v>
      </c>
      <c r="G73" s="3"/>
      <c r="H73" s="3"/>
      <c r="I73" s="3"/>
      <c r="J73" s="3"/>
      <c r="K73" s="3"/>
      <c r="L73" s="3"/>
      <c r="M73" s="3"/>
    </row>
    <row r="74" spans="1:13" ht="24" customHeight="1">
      <c r="A74" s="3">
        <v>21</v>
      </c>
      <c r="B74" s="3" t="s">
        <v>19</v>
      </c>
      <c r="C74" s="3" t="s">
        <v>1490</v>
      </c>
      <c r="D74" s="3" t="s">
        <v>1497</v>
      </c>
      <c r="E74" s="3">
        <v>4</v>
      </c>
      <c r="F74" s="3" t="s">
        <v>98</v>
      </c>
      <c r="G74" s="3">
        <v>100</v>
      </c>
      <c r="H74" s="3"/>
      <c r="I74" s="3">
        <v>5000</v>
      </c>
      <c r="J74" s="3">
        <v>24000</v>
      </c>
      <c r="K74" s="3">
        <v>29000</v>
      </c>
      <c r="L74" s="3" t="s">
        <v>116</v>
      </c>
      <c r="M74" s="3"/>
    </row>
    <row r="75" spans="1:13" ht="24" customHeight="1">
      <c r="A75" s="3"/>
      <c r="B75" s="3"/>
      <c r="C75" s="3"/>
      <c r="D75" s="3" t="s">
        <v>1498</v>
      </c>
      <c r="E75" s="3"/>
      <c r="F75" s="12" t="s">
        <v>42</v>
      </c>
      <c r="G75" s="3"/>
      <c r="H75" s="3"/>
      <c r="I75" s="3"/>
      <c r="J75" s="3"/>
      <c r="K75" s="3"/>
      <c r="L75" s="3"/>
      <c r="M75" s="3"/>
    </row>
    <row r="76" spans="1:13" ht="24" customHeight="1">
      <c r="A76" s="3"/>
      <c r="B76" s="3"/>
      <c r="C76" s="3"/>
      <c r="D76" s="3" t="s">
        <v>1499</v>
      </c>
      <c r="E76" s="3"/>
      <c r="F76" s="12" t="s">
        <v>55</v>
      </c>
      <c r="G76" s="3"/>
      <c r="H76" s="3"/>
      <c r="I76" s="3"/>
      <c r="J76" s="3"/>
      <c r="K76" s="3"/>
      <c r="L76" s="3"/>
      <c r="M76" s="3"/>
    </row>
    <row r="77" spans="1:13" ht="24" customHeight="1">
      <c r="A77" s="3"/>
      <c r="B77" s="3"/>
      <c r="C77" s="3"/>
      <c r="D77" s="3" t="s">
        <v>1500</v>
      </c>
      <c r="E77" s="3"/>
      <c r="F77" s="12" t="s">
        <v>44</v>
      </c>
      <c r="G77" s="3"/>
      <c r="H77" s="3"/>
      <c r="I77" s="3"/>
      <c r="J77" s="3"/>
      <c r="K77" s="3"/>
      <c r="L77" s="3"/>
      <c r="M77" s="3"/>
    </row>
    <row r="78" spans="1:13" ht="24" customHeight="1">
      <c r="A78" s="3">
        <v>22</v>
      </c>
      <c r="B78" s="3" t="s">
        <v>19</v>
      </c>
      <c r="C78" s="3" t="s">
        <v>1490</v>
      </c>
      <c r="D78" s="3" t="s">
        <v>1501</v>
      </c>
      <c r="E78" s="3">
        <v>4</v>
      </c>
      <c r="F78" s="3" t="s">
        <v>98</v>
      </c>
      <c r="G78" s="3">
        <v>68</v>
      </c>
      <c r="H78" s="3"/>
      <c r="I78" s="3">
        <v>3400</v>
      </c>
      <c r="J78" s="3">
        <v>24000</v>
      </c>
      <c r="K78" s="3">
        <v>27400</v>
      </c>
      <c r="L78" s="3" t="s">
        <v>116</v>
      </c>
      <c r="M78" s="3"/>
    </row>
    <row r="79" spans="1:13" ht="24" customHeight="1">
      <c r="A79" s="3"/>
      <c r="B79" s="3"/>
      <c r="C79" s="3"/>
      <c r="D79" s="3" t="s">
        <v>1502</v>
      </c>
      <c r="E79" s="3"/>
      <c r="F79" s="12" t="s">
        <v>42</v>
      </c>
      <c r="G79" s="3"/>
      <c r="H79" s="3"/>
      <c r="I79" s="3"/>
      <c r="J79" s="3"/>
      <c r="K79" s="3"/>
      <c r="L79" s="3"/>
      <c r="M79" s="3"/>
    </row>
    <row r="80" spans="1:13" ht="24" customHeight="1">
      <c r="A80" s="3"/>
      <c r="B80" s="3"/>
      <c r="C80" s="3"/>
      <c r="D80" s="3" t="s">
        <v>1503</v>
      </c>
      <c r="E80" s="3"/>
      <c r="F80" s="12" t="s">
        <v>44</v>
      </c>
      <c r="G80" s="3"/>
      <c r="H80" s="3"/>
      <c r="I80" s="3"/>
      <c r="J80" s="3"/>
      <c r="K80" s="3"/>
      <c r="L80" s="3"/>
      <c r="M80" s="3"/>
    </row>
    <row r="81" spans="1:13" ht="24" customHeight="1">
      <c r="A81" s="3"/>
      <c r="B81" s="3"/>
      <c r="C81" s="3"/>
      <c r="D81" s="3" t="s">
        <v>1504</v>
      </c>
      <c r="E81" s="3"/>
      <c r="F81" s="12" t="s">
        <v>55</v>
      </c>
      <c r="G81" s="3"/>
      <c r="H81" s="3"/>
      <c r="I81" s="3"/>
      <c r="J81" s="3"/>
      <c r="K81" s="3"/>
      <c r="L81" s="3"/>
      <c r="M81" s="3"/>
    </row>
    <row r="82" spans="1:13" ht="24" customHeight="1">
      <c r="A82" s="3">
        <v>23</v>
      </c>
      <c r="B82" s="3" t="s">
        <v>19</v>
      </c>
      <c r="C82" s="3" t="s">
        <v>1490</v>
      </c>
      <c r="D82" s="3" t="s">
        <v>1505</v>
      </c>
      <c r="E82" s="3">
        <v>5</v>
      </c>
      <c r="F82" s="3" t="s">
        <v>98</v>
      </c>
      <c r="G82" s="3">
        <v>120</v>
      </c>
      <c r="H82" s="3"/>
      <c r="I82" s="3">
        <v>6000</v>
      </c>
      <c r="J82" s="3">
        <v>30000</v>
      </c>
      <c r="K82" s="3">
        <v>36000</v>
      </c>
      <c r="L82" s="3" t="s">
        <v>116</v>
      </c>
      <c r="M82" s="3"/>
    </row>
    <row r="83" spans="1:13" ht="24" customHeight="1">
      <c r="A83" s="3"/>
      <c r="B83" s="3"/>
      <c r="C83" s="3"/>
      <c r="D83" s="3" t="s">
        <v>1506</v>
      </c>
      <c r="E83" s="3"/>
      <c r="F83" s="12" t="s">
        <v>90</v>
      </c>
      <c r="G83" s="3"/>
      <c r="H83" s="3"/>
      <c r="I83" s="3"/>
      <c r="J83" s="3"/>
      <c r="K83" s="3"/>
      <c r="L83" s="3"/>
      <c r="M83" s="3"/>
    </row>
    <row r="84" spans="1:13" ht="24" customHeight="1">
      <c r="A84" s="3"/>
      <c r="B84" s="3"/>
      <c r="C84" s="3"/>
      <c r="D84" s="3" t="s">
        <v>1507</v>
      </c>
      <c r="E84" s="3"/>
      <c r="F84" s="12" t="s">
        <v>42</v>
      </c>
      <c r="G84" s="3"/>
      <c r="H84" s="3"/>
      <c r="I84" s="3"/>
      <c r="J84" s="3"/>
      <c r="K84" s="3"/>
      <c r="L84" s="3"/>
      <c r="M84" s="3"/>
    </row>
    <row r="85" spans="1:13" ht="24" customHeight="1">
      <c r="A85" s="3"/>
      <c r="B85" s="3"/>
      <c r="C85" s="3"/>
      <c r="D85" s="3" t="s">
        <v>1508</v>
      </c>
      <c r="E85" s="3"/>
      <c r="F85" s="12" t="s">
        <v>44</v>
      </c>
      <c r="G85" s="3"/>
      <c r="H85" s="3"/>
      <c r="I85" s="3"/>
      <c r="J85" s="3"/>
      <c r="K85" s="3"/>
      <c r="L85" s="3"/>
      <c r="M85" s="3"/>
    </row>
    <row r="86" spans="1:13" ht="24" customHeight="1">
      <c r="A86" s="3"/>
      <c r="B86" s="3"/>
      <c r="C86" s="3"/>
      <c r="D86" s="3" t="s">
        <v>1509</v>
      </c>
      <c r="E86" s="3"/>
      <c r="F86" s="12" t="s">
        <v>44</v>
      </c>
      <c r="G86" s="3"/>
      <c r="H86" s="3"/>
      <c r="I86" s="3"/>
      <c r="J86" s="3"/>
      <c r="K86" s="3"/>
      <c r="L86" s="3"/>
      <c r="M86" s="3"/>
    </row>
    <row r="87" spans="1:13" ht="24" customHeight="1">
      <c r="A87" s="3">
        <v>24</v>
      </c>
      <c r="B87" s="3" t="s">
        <v>19</v>
      </c>
      <c r="C87" s="3" t="s">
        <v>1490</v>
      </c>
      <c r="D87" s="3" t="s">
        <v>1510</v>
      </c>
      <c r="E87" s="3">
        <v>4</v>
      </c>
      <c r="F87" s="3" t="s">
        <v>98</v>
      </c>
      <c r="G87" s="3">
        <v>102</v>
      </c>
      <c r="H87" s="3"/>
      <c r="I87" s="3">
        <v>5100</v>
      </c>
      <c r="J87" s="3">
        <v>24000</v>
      </c>
      <c r="K87" s="3">
        <v>29100</v>
      </c>
      <c r="L87" s="3" t="s">
        <v>116</v>
      </c>
      <c r="M87" s="3"/>
    </row>
    <row r="88" spans="1:13" ht="24" customHeight="1">
      <c r="A88" s="3"/>
      <c r="B88" s="3"/>
      <c r="C88" s="3"/>
      <c r="D88" s="3" t="s">
        <v>1511</v>
      </c>
      <c r="E88" s="3"/>
      <c r="F88" s="12" t="s">
        <v>44</v>
      </c>
      <c r="G88" s="3"/>
      <c r="H88" s="3"/>
      <c r="I88" s="3"/>
      <c r="J88" s="3"/>
      <c r="K88" s="3"/>
      <c r="L88" s="3"/>
      <c r="M88" s="3"/>
    </row>
    <row r="89" spans="1:13" ht="24" customHeight="1">
      <c r="A89" s="3"/>
      <c r="B89" s="3"/>
      <c r="C89" s="3"/>
      <c r="D89" s="3" t="s">
        <v>1512</v>
      </c>
      <c r="E89" s="3"/>
      <c r="F89" s="12" t="s">
        <v>136</v>
      </c>
      <c r="G89" s="3"/>
      <c r="H89" s="3"/>
      <c r="I89" s="3"/>
      <c r="J89" s="3"/>
      <c r="K89" s="3"/>
      <c r="L89" s="3"/>
      <c r="M89" s="3"/>
    </row>
    <row r="90" spans="1:13" ht="24" customHeight="1">
      <c r="A90" s="3"/>
      <c r="B90" s="3"/>
      <c r="C90" s="3"/>
      <c r="D90" s="3" t="s">
        <v>1513</v>
      </c>
      <c r="E90" s="3"/>
      <c r="F90" s="12" t="s">
        <v>44</v>
      </c>
      <c r="G90" s="3"/>
      <c r="H90" s="3"/>
      <c r="I90" s="3"/>
      <c r="J90" s="3"/>
      <c r="K90" s="3"/>
      <c r="L90" s="3"/>
      <c r="M90" s="3"/>
    </row>
    <row r="91" spans="1:13" ht="24" customHeight="1">
      <c r="A91" s="3">
        <v>25</v>
      </c>
      <c r="B91" s="3" t="s">
        <v>19</v>
      </c>
      <c r="C91" s="3" t="s">
        <v>1490</v>
      </c>
      <c r="D91" s="3" t="s">
        <v>1514</v>
      </c>
      <c r="E91" s="3">
        <v>5</v>
      </c>
      <c r="F91" s="3" t="s">
        <v>98</v>
      </c>
      <c r="G91" s="3">
        <v>220</v>
      </c>
      <c r="H91" s="3"/>
      <c r="I91" s="3">
        <v>11000</v>
      </c>
      <c r="J91" s="3">
        <v>30000</v>
      </c>
      <c r="K91" s="3">
        <v>41000</v>
      </c>
      <c r="L91" s="3" t="s">
        <v>116</v>
      </c>
      <c r="M91" s="3"/>
    </row>
    <row r="92" spans="1:13" ht="24" customHeight="1">
      <c r="A92" s="3"/>
      <c r="B92" s="3"/>
      <c r="C92" s="3"/>
      <c r="D92" s="3" t="s">
        <v>1515</v>
      </c>
      <c r="E92" s="3"/>
      <c r="F92" s="12" t="s">
        <v>42</v>
      </c>
      <c r="G92" s="3"/>
      <c r="H92" s="3"/>
      <c r="I92" s="3"/>
      <c r="J92" s="3"/>
      <c r="K92" s="3"/>
      <c r="L92" s="3"/>
      <c r="M92" s="3"/>
    </row>
    <row r="93" spans="1:13" ht="24" customHeight="1">
      <c r="A93" s="3"/>
      <c r="B93" s="3"/>
      <c r="C93" s="3"/>
      <c r="D93" s="3" t="s">
        <v>1516</v>
      </c>
      <c r="E93" s="3"/>
      <c r="F93" s="12" t="s">
        <v>55</v>
      </c>
      <c r="G93" s="3"/>
      <c r="H93" s="3"/>
      <c r="I93" s="3"/>
      <c r="J93" s="3"/>
      <c r="K93" s="3"/>
      <c r="L93" s="3"/>
      <c r="M93" s="3"/>
    </row>
    <row r="94" spans="1:13" ht="24" customHeight="1">
      <c r="A94" s="3"/>
      <c r="B94" s="3"/>
      <c r="C94" s="3"/>
      <c r="D94" s="3" t="s">
        <v>1517</v>
      </c>
      <c r="E94" s="3"/>
      <c r="F94" s="12" t="s">
        <v>44</v>
      </c>
      <c r="G94" s="3"/>
      <c r="H94" s="3"/>
      <c r="I94" s="3"/>
      <c r="J94" s="3"/>
      <c r="K94" s="3"/>
      <c r="L94" s="3"/>
      <c r="M94" s="3"/>
    </row>
    <row r="95" spans="1:13" ht="24" customHeight="1">
      <c r="A95" s="3"/>
      <c r="B95" s="3"/>
      <c r="C95" s="3"/>
      <c r="D95" s="3" t="s">
        <v>1518</v>
      </c>
      <c r="E95" s="3"/>
      <c r="F95" s="12" t="s">
        <v>55</v>
      </c>
      <c r="G95" s="3"/>
      <c r="H95" s="3"/>
      <c r="I95" s="3"/>
      <c r="J95" s="3"/>
      <c r="K95" s="3"/>
      <c r="L95" s="3"/>
      <c r="M95" s="3"/>
    </row>
    <row r="96" spans="1:13" ht="24" customHeight="1">
      <c r="A96" s="3">
        <v>26</v>
      </c>
      <c r="B96" s="3" t="s">
        <v>19</v>
      </c>
      <c r="C96" s="3" t="s">
        <v>1490</v>
      </c>
      <c r="D96" s="3" t="s">
        <v>1519</v>
      </c>
      <c r="E96" s="3">
        <v>4</v>
      </c>
      <c r="F96" s="3" t="s">
        <v>98</v>
      </c>
      <c r="G96" s="3">
        <v>40</v>
      </c>
      <c r="H96" s="3"/>
      <c r="I96" s="3">
        <v>2000</v>
      </c>
      <c r="J96" s="3">
        <v>24000</v>
      </c>
      <c r="K96" s="3">
        <v>26000</v>
      </c>
      <c r="L96" s="3" t="s">
        <v>116</v>
      </c>
      <c r="M96" s="3"/>
    </row>
    <row r="97" spans="1:13" ht="24" customHeight="1">
      <c r="A97" s="3"/>
      <c r="B97" s="3"/>
      <c r="C97" s="3"/>
      <c r="D97" s="3" t="s">
        <v>1520</v>
      </c>
      <c r="E97" s="3"/>
      <c r="F97" s="12" t="s">
        <v>42</v>
      </c>
      <c r="G97" s="3"/>
      <c r="H97" s="3"/>
      <c r="I97" s="3"/>
      <c r="J97" s="3"/>
      <c r="K97" s="3"/>
      <c r="L97" s="3"/>
      <c r="M97" s="3"/>
    </row>
    <row r="98" spans="1:13" ht="24" customHeight="1">
      <c r="A98" s="3"/>
      <c r="B98" s="3"/>
      <c r="C98" s="3"/>
      <c r="D98" s="3" t="s">
        <v>1521</v>
      </c>
      <c r="E98" s="3"/>
      <c r="F98" s="12" t="s">
        <v>44</v>
      </c>
      <c r="G98" s="3"/>
      <c r="H98" s="3"/>
      <c r="I98" s="3"/>
      <c r="J98" s="3"/>
      <c r="K98" s="3"/>
      <c r="L98" s="3"/>
      <c r="M98" s="3"/>
    </row>
    <row r="99" spans="1:13" ht="24" customHeight="1">
      <c r="A99" s="3"/>
      <c r="B99" s="3"/>
      <c r="C99" s="3"/>
      <c r="D99" s="3" t="s">
        <v>1522</v>
      </c>
      <c r="E99" s="3"/>
      <c r="F99" s="12" t="s">
        <v>55</v>
      </c>
      <c r="G99" s="3"/>
      <c r="H99" s="3"/>
      <c r="I99" s="3"/>
      <c r="J99" s="3"/>
      <c r="K99" s="3"/>
      <c r="L99" s="3"/>
      <c r="M99" s="3"/>
    </row>
    <row r="100" spans="1:13" ht="24" customHeight="1">
      <c r="A100" s="3">
        <v>27</v>
      </c>
      <c r="B100" s="3" t="s">
        <v>19</v>
      </c>
      <c r="C100" s="3" t="s">
        <v>1523</v>
      </c>
      <c r="D100" s="3" t="s">
        <v>1524</v>
      </c>
      <c r="E100" s="3">
        <v>4</v>
      </c>
      <c r="F100" s="3" t="s">
        <v>98</v>
      </c>
      <c r="G100" s="3">
        <v>125.4</v>
      </c>
      <c r="H100" s="3"/>
      <c r="I100" s="3">
        <v>6270</v>
      </c>
      <c r="J100" s="3">
        <v>24000</v>
      </c>
      <c r="K100" s="3">
        <v>30270</v>
      </c>
      <c r="L100" s="3" t="s">
        <v>116</v>
      </c>
      <c r="M100" s="3"/>
    </row>
    <row r="101" spans="1:13" ht="24" customHeight="1">
      <c r="A101" s="3"/>
      <c r="B101" s="3"/>
      <c r="C101" s="3"/>
      <c r="D101" s="3" t="s">
        <v>1525</v>
      </c>
      <c r="E101" s="3"/>
      <c r="F101" s="12" t="s">
        <v>44</v>
      </c>
      <c r="G101" s="3"/>
      <c r="H101" s="3"/>
      <c r="I101" s="3"/>
      <c r="J101" s="3"/>
      <c r="K101" s="3"/>
      <c r="L101" s="3"/>
      <c r="M101" s="3"/>
    </row>
    <row r="102" spans="1:13" ht="24" customHeight="1">
      <c r="A102" s="3"/>
      <c r="B102" s="3"/>
      <c r="C102" s="3"/>
      <c r="D102" s="3" t="s">
        <v>1526</v>
      </c>
      <c r="E102" s="3"/>
      <c r="F102" s="12" t="s">
        <v>1527</v>
      </c>
      <c r="G102" s="3"/>
      <c r="H102" s="3"/>
      <c r="I102" s="3"/>
      <c r="J102" s="3"/>
      <c r="K102" s="3"/>
      <c r="L102" s="3"/>
      <c r="M102" s="3"/>
    </row>
    <row r="103" spans="1:13" ht="24" customHeight="1">
      <c r="A103" s="3"/>
      <c r="B103" s="3"/>
      <c r="C103" s="3"/>
      <c r="D103" s="3" t="s">
        <v>1528</v>
      </c>
      <c r="E103" s="3"/>
      <c r="F103" s="12" t="s">
        <v>1420</v>
      </c>
      <c r="G103" s="3"/>
      <c r="H103" s="3"/>
      <c r="I103" s="3"/>
      <c r="J103" s="3"/>
      <c r="K103" s="3"/>
      <c r="L103" s="3"/>
      <c r="M103" s="3"/>
    </row>
    <row r="104" spans="1:13" ht="24" customHeight="1">
      <c r="A104" s="3">
        <v>28</v>
      </c>
      <c r="B104" s="3" t="s">
        <v>19</v>
      </c>
      <c r="C104" s="3" t="s">
        <v>1523</v>
      </c>
      <c r="D104" s="3" t="s">
        <v>1529</v>
      </c>
      <c r="E104" s="3">
        <v>2</v>
      </c>
      <c r="F104" s="3" t="s">
        <v>98</v>
      </c>
      <c r="G104" s="3">
        <v>115.28</v>
      </c>
      <c r="H104" s="3"/>
      <c r="I104" s="3">
        <v>5764</v>
      </c>
      <c r="J104" s="3">
        <v>12000</v>
      </c>
      <c r="K104" s="3">
        <v>17764</v>
      </c>
      <c r="L104" s="3" t="s">
        <v>116</v>
      </c>
      <c r="M104" s="3"/>
    </row>
    <row r="105" spans="1:13" ht="24" customHeight="1">
      <c r="A105" s="3"/>
      <c r="B105" s="3"/>
      <c r="C105" s="3"/>
      <c r="D105" s="3" t="s">
        <v>1530</v>
      </c>
      <c r="E105" s="3"/>
      <c r="F105" s="12" t="s">
        <v>44</v>
      </c>
      <c r="G105" s="3"/>
      <c r="H105" s="3"/>
      <c r="I105" s="3"/>
      <c r="J105" s="3"/>
      <c r="K105" s="3"/>
      <c r="L105" s="3"/>
      <c r="M105" s="3"/>
    </row>
    <row r="106" spans="1:13" ht="24" customHeight="1">
      <c r="A106" s="3">
        <v>29</v>
      </c>
      <c r="B106" s="3" t="s">
        <v>19</v>
      </c>
      <c r="C106" s="3" t="s">
        <v>1523</v>
      </c>
      <c r="D106" s="3" t="s">
        <v>1531</v>
      </c>
      <c r="E106" s="3">
        <v>3</v>
      </c>
      <c r="F106" s="3" t="s">
        <v>98</v>
      </c>
      <c r="G106" s="3">
        <v>121.38</v>
      </c>
      <c r="H106" s="3"/>
      <c r="I106" s="3">
        <v>6069</v>
      </c>
      <c r="J106" s="3">
        <v>18000</v>
      </c>
      <c r="K106" s="3">
        <v>24069</v>
      </c>
      <c r="L106" s="3" t="s">
        <v>116</v>
      </c>
      <c r="M106" s="3"/>
    </row>
    <row r="107" spans="1:13" ht="24" customHeight="1">
      <c r="A107" s="3"/>
      <c r="B107" s="3"/>
      <c r="C107" s="3"/>
      <c r="D107" s="3" t="s">
        <v>1532</v>
      </c>
      <c r="E107" s="3"/>
      <c r="F107" s="12" t="s">
        <v>1420</v>
      </c>
      <c r="G107" s="3"/>
      <c r="H107" s="3"/>
      <c r="I107" s="3"/>
      <c r="J107" s="3"/>
      <c r="K107" s="3"/>
      <c r="L107" s="3"/>
      <c r="M107" s="3"/>
    </row>
    <row r="108" spans="1:13" ht="24" customHeight="1">
      <c r="A108" s="3"/>
      <c r="B108" s="3"/>
      <c r="C108" s="3"/>
      <c r="D108" s="3" t="s">
        <v>1533</v>
      </c>
      <c r="E108" s="3"/>
      <c r="F108" s="12" t="s">
        <v>44</v>
      </c>
      <c r="G108" s="3"/>
      <c r="H108" s="3"/>
      <c r="I108" s="3"/>
      <c r="J108" s="3"/>
      <c r="K108" s="3"/>
      <c r="L108" s="3"/>
      <c r="M108" s="3"/>
    </row>
    <row r="109" spans="1:13" ht="24" customHeight="1">
      <c r="A109" s="3">
        <v>30</v>
      </c>
      <c r="B109" s="3" t="s">
        <v>1534</v>
      </c>
      <c r="C109" s="3" t="s">
        <v>1535</v>
      </c>
      <c r="D109" s="3" t="s">
        <v>1536</v>
      </c>
      <c r="E109" s="3">
        <v>1</v>
      </c>
      <c r="F109" s="3" t="s">
        <v>98</v>
      </c>
      <c r="G109" s="3">
        <v>80.900000000000006</v>
      </c>
      <c r="H109" s="3"/>
      <c r="I109" s="3">
        <v>4045</v>
      </c>
      <c r="J109" s="3">
        <v>6000</v>
      </c>
      <c r="K109" s="3">
        <v>10045</v>
      </c>
      <c r="L109" s="3" t="s">
        <v>116</v>
      </c>
      <c r="M109" s="3"/>
    </row>
    <row r="110" spans="1:13" ht="24" customHeight="1">
      <c r="A110" s="3">
        <v>31</v>
      </c>
      <c r="B110" s="3" t="s">
        <v>1534</v>
      </c>
      <c r="C110" s="3" t="s">
        <v>1535</v>
      </c>
      <c r="D110" s="3" t="s">
        <v>1537</v>
      </c>
      <c r="E110" s="3">
        <v>1</v>
      </c>
      <c r="F110" s="3" t="s">
        <v>98</v>
      </c>
      <c r="G110" s="3">
        <v>74.8</v>
      </c>
      <c r="H110" s="3"/>
      <c r="I110" s="3">
        <v>3740</v>
      </c>
      <c r="J110" s="3">
        <v>6000</v>
      </c>
      <c r="K110" s="3">
        <v>9740</v>
      </c>
      <c r="L110" s="3" t="s">
        <v>116</v>
      </c>
      <c r="M110" s="3"/>
    </row>
    <row r="111" spans="1:13" ht="24" customHeight="1">
      <c r="A111" s="3">
        <v>32</v>
      </c>
      <c r="B111" s="3" t="s">
        <v>1534</v>
      </c>
      <c r="C111" s="3" t="s">
        <v>1535</v>
      </c>
      <c r="D111" s="3" t="s">
        <v>1538</v>
      </c>
      <c r="E111" s="3">
        <v>2</v>
      </c>
      <c r="F111" s="3" t="s">
        <v>98</v>
      </c>
      <c r="G111" s="3">
        <v>194.89</v>
      </c>
      <c r="H111" s="3"/>
      <c r="I111" s="3">
        <v>9744.5</v>
      </c>
      <c r="J111" s="3">
        <v>12000</v>
      </c>
      <c r="K111" s="3">
        <v>21744.5</v>
      </c>
      <c r="L111" s="3" t="s">
        <v>116</v>
      </c>
      <c r="M111" s="3"/>
    </row>
    <row r="112" spans="1:13" ht="24" customHeight="1">
      <c r="A112" s="3"/>
      <c r="B112" s="3"/>
      <c r="C112" s="3"/>
      <c r="D112" s="3" t="s">
        <v>1539</v>
      </c>
      <c r="E112" s="3"/>
      <c r="F112" s="12" t="s">
        <v>42</v>
      </c>
      <c r="G112" s="3"/>
      <c r="H112" s="3"/>
      <c r="I112" s="3"/>
      <c r="J112" s="3"/>
      <c r="K112" s="3"/>
      <c r="L112" s="3"/>
      <c r="M112" s="3"/>
    </row>
    <row r="113" spans="1:13" ht="24" customHeight="1">
      <c r="A113" s="3">
        <v>33</v>
      </c>
      <c r="B113" s="8" t="s">
        <v>19</v>
      </c>
      <c r="C113" s="8" t="s">
        <v>1540</v>
      </c>
      <c r="D113" s="3" t="s">
        <v>1541</v>
      </c>
      <c r="E113" s="12">
        <v>5</v>
      </c>
      <c r="F113" s="12" t="s">
        <v>98</v>
      </c>
      <c r="G113" s="3">
        <v>56</v>
      </c>
      <c r="H113" s="12"/>
      <c r="I113" s="3">
        <v>2800</v>
      </c>
      <c r="J113" s="12">
        <v>30000</v>
      </c>
      <c r="K113" s="3">
        <v>32800</v>
      </c>
      <c r="L113" s="12" t="s">
        <v>116</v>
      </c>
      <c r="M113" s="12"/>
    </row>
    <row r="114" spans="1:13" ht="24" customHeight="1">
      <c r="A114" s="3"/>
      <c r="B114" s="8"/>
      <c r="C114" s="8"/>
      <c r="D114" s="3" t="s">
        <v>1542</v>
      </c>
      <c r="E114" s="12"/>
      <c r="F114" s="12" t="s">
        <v>42</v>
      </c>
      <c r="G114" s="3"/>
      <c r="H114" s="12"/>
      <c r="I114" s="3"/>
      <c r="J114" s="12"/>
      <c r="K114" s="3"/>
      <c r="L114" s="12"/>
      <c r="M114" s="12"/>
    </row>
    <row r="115" spans="1:13" ht="24" customHeight="1">
      <c r="A115" s="3"/>
      <c r="B115" s="8"/>
      <c r="C115" s="8"/>
      <c r="D115" s="3" t="s">
        <v>1543</v>
      </c>
      <c r="E115" s="12"/>
      <c r="F115" s="12" t="s">
        <v>55</v>
      </c>
      <c r="G115" s="3"/>
      <c r="H115" s="12"/>
      <c r="I115" s="3"/>
      <c r="J115" s="12"/>
      <c r="K115" s="3"/>
      <c r="L115" s="12"/>
      <c r="M115" s="12"/>
    </row>
    <row r="116" spans="1:13" ht="24" customHeight="1">
      <c r="A116" s="3"/>
      <c r="B116" s="8"/>
      <c r="C116" s="8"/>
      <c r="D116" s="3" t="s">
        <v>1544</v>
      </c>
      <c r="E116" s="12"/>
      <c r="F116" s="12" t="s">
        <v>44</v>
      </c>
      <c r="G116" s="3"/>
      <c r="H116" s="12"/>
      <c r="I116" s="3"/>
      <c r="J116" s="12"/>
      <c r="K116" s="3"/>
      <c r="L116" s="12"/>
      <c r="M116" s="12"/>
    </row>
    <row r="117" spans="1:13" ht="24" customHeight="1">
      <c r="A117" s="3"/>
      <c r="B117" s="8"/>
      <c r="C117" s="8"/>
      <c r="D117" s="3" t="s">
        <v>1545</v>
      </c>
      <c r="E117" s="12"/>
      <c r="F117" s="12" t="s">
        <v>569</v>
      </c>
      <c r="G117" s="3"/>
      <c r="H117" s="12"/>
      <c r="I117" s="3"/>
      <c r="J117" s="12"/>
      <c r="K117" s="3"/>
      <c r="L117" s="12"/>
      <c r="M117" s="12"/>
    </row>
    <row r="118" spans="1:13" ht="24" customHeight="1">
      <c r="A118" s="3">
        <v>34</v>
      </c>
      <c r="B118" s="8" t="s">
        <v>19</v>
      </c>
      <c r="C118" s="8" t="s">
        <v>1540</v>
      </c>
      <c r="D118" s="3" t="s">
        <v>1546</v>
      </c>
      <c r="E118" s="12">
        <v>2</v>
      </c>
      <c r="F118" s="12" t="s">
        <v>98</v>
      </c>
      <c r="G118" s="3">
        <v>57</v>
      </c>
      <c r="H118" s="12"/>
      <c r="I118" s="3">
        <v>2850</v>
      </c>
      <c r="J118" s="12">
        <v>12000</v>
      </c>
      <c r="K118" s="3">
        <v>14850</v>
      </c>
      <c r="L118" s="12" t="s">
        <v>116</v>
      </c>
      <c r="M118" s="12"/>
    </row>
    <row r="119" spans="1:13" ht="24" customHeight="1">
      <c r="A119" s="3"/>
      <c r="B119" s="8"/>
      <c r="C119" s="8"/>
      <c r="D119" s="3" t="s">
        <v>1547</v>
      </c>
      <c r="E119" s="12"/>
      <c r="F119" s="12" t="s">
        <v>44</v>
      </c>
      <c r="G119" s="3"/>
      <c r="H119" s="12"/>
      <c r="I119" s="3"/>
      <c r="J119" s="12"/>
      <c r="K119" s="3"/>
      <c r="L119" s="12"/>
      <c r="M119" s="12"/>
    </row>
    <row r="120" spans="1:13" ht="24" customHeight="1">
      <c r="A120" s="3">
        <v>35</v>
      </c>
      <c r="B120" s="12" t="s">
        <v>19</v>
      </c>
      <c r="C120" s="12" t="s">
        <v>1548</v>
      </c>
      <c r="D120" s="12" t="s">
        <v>1549</v>
      </c>
      <c r="E120" s="12">
        <v>4</v>
      </c>
      <c r="F120" s="12" t="s">
        <v>98</v>
      </c>
      <c r="G120" s="12">
        <v>157</v>
      </c>
      <c r="H120" s="12"/>
      <c r="I120" s="3">
        <v>7850</v>
      </c>
      <c r="J120" s="12">
        <v>24000</v>
      </c>
      <c r="K120" s="3">
        <v>31850</v>
      </c>
      <c r="L120" s="12" t="s">
        <v>116</v>
      </c>
      <c r="M120" s="12"/>
    </row>
    <row r="121" spans="1:13" ht="24" customHeight="1">
      <c r="A121" s="3"/>
      <c r="B121" s="12"/>
      <c r="C121" s="12"/>
      <c r="D121" s="3" t="s">
        <v>1550</v>
      </c>
      <c r="E121" s="12"/>
      <c r="F121" s="12" t="s">
        <v>44</v>
      </c>
      <c r="G121" s="12"/>
      <c r="H121" s="12"/>
      <c r="I121" s="3"/>
      <c r="J121" s="12"/>
      <c r="K121" s="3"/>
      <c r="L121" s="12"/>
      <c r="M121" s="12"/>
    </row>
    <row r="122" spans="1:13" ht="24" customHeight="1">
      <c r="A122" s="3"/>
      <c r="B122" s="12"/>
      <c r="C122" s="12"/>
      <c r="D122" s="3" t="s">
        <v>1551</v>
      </c>
      <c r="E122" s="12"/>
      <c r="F122" s="12" t="s">
        <v>55</v>
      </c>
      <c r="G122" s="12"/>
      <c r="H122" s="12"/>
      <c r="I122" s="3"/>
      <c r="J122" s="12"/>
      <c r="K122" s="3"/>
      <c r="L122" s="12"/>
      <c r="M122" s="12"/>
    </row>
    <row r="123" spans="1:13" ht="24" customHeight="1">
      <c r="A123" s="3"/>
      <c r="B123" s="12"/>
      <c r="C123" s="12"/>
      <c r="D123" s="3" t="s">
        <v>1552</v>
      </c>
      <c r="E123" s="12"/>
      <c r="F123" s="12" t="s">
        <v>55</v>
      </c>
      <c r="G123" s="12"/>
      <c r="H123" s="12"/>
      <c r="I123" s="3"/>
      <c r="J123" s="12"/>
      <c r="K123" s="3"/>
      <c r="L123" s="12"/>
      <c r="M123" s="12"/>
    </row>
    <row r="124" spans="1:13" ht="24" customHeight="1">
      <c r="A124" s="3">
        <v>36</v>
      </c>
      <c r="B124" s="12" t="s">
        <v>19</v>
      </c>
      <c r="C124" s="12" t="s">
        <v>1553</v>
      </c>
      <c r="D124" s="12" t="s">
        <v>1554</v>
      </c>
      <c r="E124" s="12">
        <v>1</v>
      </c>
      <c r="F124" s="12" t="s">
        <v>98</v>
      </c>
      <c r="G124" s="12">
        <v>108.75</v>
      </c>
      <c r="H124" s="12"/>
      <c r="I124" s="3">
        <v>5437.5</v>
      </c>
      <c r="J124" s="12">
        <v>6000</v>
      </c>
      <c r="K124" s="3">
        <v>11437.5</v>
      </c>
      <c r="L124" s="12" t="s">
        <v>116</v>
      </c>
      <c r="M124" s="12"/>
    </row>
    <row r="125" spans="1:13" ht="24" customHeight="1">
      <c r="A125" s="3">
        <v>37</v>
      </c>
      <c r="B125" s="12" t="s">
        <v>19</v>
      </c>
      <c r="C125" s="12" t="s">
        <v>1555</v>
      </c>
      <c r="D125" s="3" t="s">
        <v>1556</v>
      </c>
      <c r="E125" s="3">
        <v>2</v>
      </c>
      <c r="F125" s="12" t="s">
        <v>98</v>
      </c>
      <c r="G125" s="3">
        <v>150</v>
      </c>
      <c r="H125" s="12"/>
      <c r="I125" s="3">
        <v>7500</v>
      </c>
      <c r="J125" s="12">
        <v>12000</v>
      </c>
      <c r="K125" s="3">
        <v>19500</v>
      </c>
      <c r="L125" s="12" t="s">
        <v>116</v>
      </c>
      <c r="M125" s="12"/>
    </row>
    <row r="126" spans="1:13" ht="24" customHeight="1">
      <c r="A126" s="3"/>
      <c r="B126" s="12"/>
      <c r="C126" s="12"/>
      <c r="D126" s="3" t="s">
        <v>1557</v>
      </c>
      <c r="E126" s="3"/>
      <c r="F126" s="12" t="s">
        <v>44</v>
      </c>
      <c r="G126" s="3"/>
      <c r="H126" s="12"/>
      <c r="I126" s="3"/>
      <c r="J126" s="12"/>
      <c r="K126" s="3"/>
      <c r="L126" s="12"/>
      <c r="M126" s="12"/>
    </row>
    <row r="127" spans="1:13" ht="24" customHeight="1">
      <c r="A127" s="3">
        <v>38</v>
      </c>
      <c r="B127" s="12" t="s">
        <v>19</v>
      </c>
      <c r="C127" s="12" t="s">
        <v>1555</v>
      </c>
      <c r="D127" s="3" t="s">
        <v>1558</v>
      </c>
      <c r="E127" s="3">
        <v>2</v>
      </c>
      <c r="F127" s="12" t="s">
        <v>98</v>
      </c>
      <c r="G127" s="3">
        <v>90</v>
      </c>
      <c r="H127" s="12"/>
      <c r="I127" s="3">
        <v>4500</v>
      </c>
      <c r="J127" s="12">
        <v>12000</v>
      </c>
      <c r="K127" s="3">
        <v>16500</v>
      </c>
      <c r="L127" s="12" t="s">
        <v>116</v>
      </c>
      <c r="M127" s="12"/>
    </row>
    <row r="128" spans="1:13" ht="24" customHeight="1">
      <c r="A128" s="3"/>
      <c r="B128" s="12"/>
      <c r="C128" s="12"/>
      <c r="D128" s="13" t="s">
        <v>1559</v>
      </c>
      <c r="E128" s="3"/>
      <c r="F128" s="3" t="s">
        <v>42</v>
      </c>
      <c r="G128" s="3"/>
      <c r="H128" s="12"/>
      <c r="I128" s="3"/>
      <c r="J128" s="12"/>
      <c r="K128" s="3"/>
      <c r="L128" s="12"/>
      <c r="M128" s="12"/>
    </row>
    <row r="129" spans="1:13" ht="24" customHeight="1">
      <c r="A129" s="3">
        <v>39</v>
      </c>
      <c r="B129" s="12" t="s">
        <v>19</v>
      </c>
      <c r="C129" s="12" t="s">
        <v>1555</v>
      </c>
      <c r="D129" s="3" t="s">
        <v>1560</v>
      </c>
      <c r="E129" s="3">
        <v>1</v>
      </c>
      <c r="F129" s="12" t="s">
        <v>98</v>
      </c>
      <c r="G129" s="3">
        <v>60</v>
      </c>
      <c r="H129" s="12"/>
      <c r="I129" s="3">
        <v>3000</v>
      </c>
      <c r="J129" s="12">
        <v>6000</v>
      </c>
      <c r="K129" s="3">
        <v>9000</v>
      </c>
      <c r="L129" s="12" t="s">
        <v>116</v>
      </c>
      <c r="M129" s="12"/>
    </row>
    <row r="130" spans="1:13" ht="24" customHeight="1">
      <c r="A130" s="3">
        <v>40</v>
      </c>
      <c r="B130" s="12" t="s">
        <v>19</v>
      </c>
      <c r="C130" s="12" t="s">
        <v>1561</v>
      </c>
      <c r="D130" s="5" t="s">
        <v>1562</v>
      </c>
      <c r="E130" s="5">
        <v>2</v>
      </c>
      <c r="F130" s="12" t="s">
        <v>98</v>
      </c>
      <c r="G130" s="12">
        <v>44</v>
      </c>
      <c r="H130" s="12"/>
      <c r="I130" s="3">
        <v>2200</v>
      </c>
      <c r="J130" s="12">
        <v>12000</v>
      </c>
      <c r="K130" s="3">
        <v>14200</v>
      </c>
      <c r="L130" s="12" t="s">
        <v>116</v>
      </c>
      <c r="M130" s="12"/>
    </row>
    <row r="131" spans="1:13" ht="24" customHeight="1">
      <c r="A131" s="3"/>
      <c r="B131" s="12"/>
      <c r="C131" s="12"/>
      <c r="D131" s="5" t="s">
        <v>1563</v>
      </c>
      <c r="E131" s="5"/>
      <c r="F131" s="12" t="s">
        <v>55</v>
      </c>
      <c r="G131" s="12"/>
      <c r="H131" s="12"/>
      <c r="I131" s="3"/>
      <c r="J131" s="12"/>
      <c r="K131" s="3"/>
      <c r="L131" s="12"/>
      <c r="M131" s="12"/>
    </row>
    <row r="132" spans="1:13" ht="24" customHeight="1">
      <c r="A132" s="3">
        <v>41</v>
      </c>
      <c r="B132" s="12" t="s">
        <v>19</v>
      </c>
      <c r="C132" s="12" t="s">
        <v>1564</v>
      </c>
      <c r="D132" s="3" t="s">
        <v>1565</v>
      </c>
      <c r="E132" s="3">
        <v>1</v>
      </c>
      <c r="F132" s="12" t="s">
        <v>98</v>
      </c>
      <c r="G132" s="3">
        <v>124.56</v>
      </c>
      <c r="H132" s="12"/>
      <c r="I132" s="3">
        <v>6228</v>
      </c>
      <c r="J132" s="12">
        <v>6000</v>
      </c>
      <c r="K132" s="3">
        <v>12228</v>
      </c>
      <c r="L132" s="3" t="s">
        <v>116</v>
      </c>
      <c r="M132" s="12"/>
    </row>
    <row r="133" spans="1:13" ht="24" customHeight="1">
      <c r="A133" s="3">
        <v>42</v>
      </c>
      <c r="B133" s="12" t="s">
        <v>19</v>
      </c>
      <c r="C133" s="12" t="s">
        <v>1566</v>
      </c>
      <c r="D133" s="3" t="s">
        <v>1567</v>
      </c>
      <c r="E133" s="12">
        <v>6</v>
      </c>
      <c r="F133" s="12" t="s">
        <v>98</v>
      </c>
      <c r="G133" s="12">
        <v>113</v>
      </c>
      <c r="H133" s="12"/>
      <c r="I133" s="3">
        <v>5650</v>
      </c>
      <c r="J133" s="12">
        <v>36000</v>
      </c>
      <c r="K133" s="3">
        <v>41650</v>
      </c>
      <c r="L133" s="3" t="s">
        <v>116</v>
      </c>
      <c r="M133" s="12"/>
    </row>
    <row r="134" spans="1:13" ht="24" customHeight="1">
      <c r="A134" s="3"/>
      <c r="B134" s="12"/>
      <c r="C134" s="12"/>
      <c r="D134" s="3" t="s">
        <v>1568</v>
      </c>
      <c r="E134" s="12"/>
      <c r="F134" s="12" t="s">
        <v>42</v>
      </c>
      <c r="G134" s="12"/>
      <c r="H134" s="12"/>
      <c r="I134" s="3"/>
      <c r="J134" s="12"/>
      <c r="K134" s="3"/>
      <c r="L134" s="3"/>
      <c r="M134" s="12"/>
    </row>
    <row r="135" spans="1:13" ht="24" customHeight="1">
      <c r="A135" s="3"/>
      <c r="B135" s="12"/>
      <c r="C135" s="12"/>
      <c r="D135" s="3" t="s">
        <v>1569</v>
      </c>
      <c r="E135" s="12"/>
      <c r="F135" s="12" t="s">
        <v>44</v>
      </c>
      <c r="G135" s="12"/>
      <c r="H135" s="12"/>
      <c r="I135" s="3"/>
      <c r="J135" s="12"/>
      <c r="K135" s="3"/>
      <c r="L135" s="3"/>
      <c r="M135" s="12"/>
    </row>
    <row r="136" spans="1:13" ht="24" customHeight="1">
      <c r="A136" s="3"/>
      <c r="B136" s="12"/>
      <c r="C136" s="12"/>
      <c r="D136" s="3" t="s">
        <v>1570</v>
      </c>
      <c r="E136" s="12"/>
      <c r="F136" s="12" t="s">
        <v>44</v>
      </c>
      <c r="G136" s="12"/>
      <c r="H136" s="12"/>
      <c r="I136" s="3"/>
      <c r="J136" s="12"/>
      <c r="K136" s="3"/>
      <c r="L136" s="3"/>
      <c r="M136" s="12"/>
    </row>
    <row r="137" spans="1:13" ht="24" customHeight="1">
      <c r="A137" s="3"/>
      <c r="B137" s="12"/>
      <c r="C137" s="12"/>
      <c r="D137" s="3" t="s">
        <v>1571</v>
      </c>
      <c r="E137" s="12"/>
      <c r="F137" s="12" t="s">
        <v>105</v>
      </c>
      <c r="G137" s="12"/>
      <c r="H137" s="12"/>
      <c r="I137" s="3"/>
      <c r="J137" s="12"/>
      <c r="K137" s="3"/>
      <c r="L137" s="3"/>
      <c r="M137" s="12"/>
    </row>
    <row r="138" spans="1:13" ht="24" customHeight="1">
      <c r="A138" s="3"/>
      <c r="B138" s="12"/>
      <c r="C138" s="12"/>
      <c r="D138" s="3" t="s">
        <v>1572</v>
      </c>
      <c r="E138" s="12"/>
      <c r="F138" s="12" t="s">
        <v>90</v>
      </c>
      <c r="G138" s="12"/>
      <c r="H138" s="12"/>
      <c r="I138" s="3"/>
      <c r="J138" s="12"/>
      <c r="K138" s="3"/>
      <c r="L138" s="3"/>
      <c r="M138" s="12"/>
    </row>
    <row r="139" spans="1:13" ht="24" customHeight="1">
      <c r="A139" s="3">
        <v>43</v>
      </c>
      <c r="B139" s="12" t="s">
        <v>19</v>
      </c>
      <c r="C139" s="12" t="s">
        <v>1566</v>
      </c>
      <c r="D139" s="3" t="s">
        <v>1573</v>
      </c>
      <c r="E139" s="12">
        <v>4</v>
      </c>
      <c r="F139" s="12" t="s">
        <v>98</v>
      </c>
      <c r="G139" s="12">
        <v>100</v>
      </c>
      <c r="H139" s="12"/>
      <c r="I139" s="3">
        <v>5000</v>
      </c>
      <c r="J139" s="12">
        <v>24000</v>
      </c>
      <c r="K139" s="3">
        <v>29000</v>
      </c>
      <c r="L139" s="3" t="s">
        <v>116</v>
      </c>
      <c r="M139" s="12"/>
    </row>
    <row r="140" spans="1:13" ht="24" customHeight="1">
      <c r="A140" s="3"/>
      <c r="B140" s="12"/>
      <c r="C140" s="12"/>
      <c r="D140" s="3" t="s">
        <v>1574</v>
      </c>
      <c r="E140" s="12"/>
      <c r="F140" s="12" t="s">
        <v>42</v>
      </c>
      <c r="G140" s="12"/>
      <c r="H140" s="12"/>
      <c r="I140" s="3"/>
      <c r="J140" s="12"/>
      <c r="K140" s="3"/>
      <c r="L140" s="3"/>
      <c r="M140" s="12"/>
    </row>
    <row r="141" spans="1:13" ht="24" customHeight="1">
      <c r="A141" s="3"/>
      <c r="B141" s="12"/>
      <c r="C141" s="12"/>
      <c r="D141" s="3" t="s">
        <v>1575</v>
      </c>
      <c r="E141" s="12"/>
      <c r="F141" s="12" t="s">
        <v>44</v>
      </c>
      <c r="G141" s="12"/>
      <c r="H141" s="12"/>
      <c r="I141" s="3"/>
      <c r="J141" s="12"/>
      <c r="K141" s="3"/>
      <c r="L141" s="3"/>
      <c r="M141" s="12"/>
    </row>
    <row r="142" spans="1:13" ht="24" customHeight="1">
      <c r="A142" s="3"/>
      <c r="B142" s="12"/>
      <c r="C142" s="12"/>
      <c r="D142" s="3" t="s">
        <v>1576</v>
      </c>
      <c r="E142" s="12"/>
      <c r="F142" s="12" t="s">
        <v>55</v>
      </c>
      <c r="G142" s="12"/>
      <c r="H142" s="12"/>
      <c r="I142" s="3"/>
      <c r="J142" s="12"/>
      <c r="K142" s="3"/>
      <c r="L142" s="3"/>
      <c r="M142" s="12"/>
    </row>
    <row r="143" spans="1:13" ht="24" customHeight="1">
      <c r="A143" s="3">
        <v>44</v>
      </c>
      <c r="B143" s="12" t="s">
        <v>19</v>
      </c>
      <c r="C143" s="12" t="s">
        <v>1566</v>
      </c>
      <c r="D143" s="3" t="s">
        <v>1577</v>
      </c>
      <c r="E143" s="12">
        <v>3</v>
      </c>
      <c r="F143" s="12" t="s">
        <v>98</v>
      </c>
      <c r="G143" s="12">
        <v>100</v>
      </c>
      <c r="H143" s="12"/>
      <c r="I143" s="3">
        <v>5000</v>
      </c>
      <c r="J143" s="12">
        <v>18000</v>
      </c>
      <c r="K143" s="3">
        <v>23000</v>
      </c>
      <c r="L143" s="3" t="s">
        <v>116</v>
      </c>
      <c r="M143" s="12"/>
    </row>
    <row r="144" spans="1:13" ht="24" customHeight="1">
      <c r="A144" s="3"/>
      <c r="B144" s="12"/>
      <c r="C144" s="12"/>
      <c r="D144" s="3" t="s">
        <v>1578</v>
      </c>
      <c r="E144" s="12"/>
      <c r="F144" s="12" t="s">
        <v>105</v>
      </c>
      <c r="G144" s="12"/>
      <c r="H144" s="12"/>
      <c r="I144" s="3"/>
      <c r="J144" s="12"/>
      <c r="K144" s="3"/>
      <c r="L144" s="3"/>
      <c r="M144" s="12"/>
    </row>
    <row r="145" spans="1:13" ht="24" customHeight="1">
      <c r="A145" s="3"/>
      <c r="B145" s="12"/>
      <c r="C145" s="12"/>
      <c r="D145" s="3" t="s">
        <v>1579</v>
      </c>
      <c r="E145" s="12"/>
      <c r="F145" s="12" t="s">
        <v>90</v>
      </c>
      <c r="G145" s="12"/>
      <c r="H145" s="12"/>
      <c r="I145" s="3"/>
      <c r="J145" s="12"/>
      <c r="K145" s="3"/>
      <c r="L145" s="3"/>
      <c r="M145" s="12"/>
    </row>
    <row r="146" spans="1:13" ht="24" customHeight="1">
      <c r="A146" s="3">
        <v>45</v>
      </c>
      <c r="B146" s="12" t="s">
        <v>19</v>
      </c>
      <c r="C146" s="12" t="s">
        <v>1566</v>
      </c>
      <c r="D146" s="12" t="s">
        <v>1580</v>
      </c>
      <c r="E146" s="12">
        <v>4</v>
      </c>
      <c r="F146" s="12" t="s">
        <v>98</v>
      </c>
      <c r="G146" s="12">
        <v>102</v>
      </c>
      <c r="H146" s="12"/>
      <c r="I146" s="3">
        <v>5100</v>
      </c>
      <c r="J146" s="12">
        <v>24000</v>
      </c>
      <c r="K146" s="3">
        <v>29100</v>
      </c>
      <c r="L146" s="3" t="s">
        <v>116</v>
      </c>
      <c r="M146" s="12"/>
    </row>
    <row r="147" spans="1:13" ht="24" customHeight="1">
      <c r="A147" s="3"/>
      <c r="B147" s="12"/>
      <c r="C147" s="12"/>
      <c r="D147" s="3" t="s">
        <v>1581</v>
      </c>
      <c r="E147" s="12"/>
      <c r="F147" s="12" t="s">
        <v>44</v>
      </c>
      <c r="G147" s="12"/>
      <c r="H147" s="12"/>
      <c r="I147" s="3"/>
      <c r="J147" s="12"/>
      <c r="K147" s="3"/>
      <c r="L147" s="3"/>
      <c r="M147" s="12"/>
    </row>
    <row r="148" spans="1:13" ht="24" customHeight="1">
      <c r="A148" s="3"/>
      <c r="B148" s="12"/>
      <c r="C148" s="12"/>
      <c r="D148" s="3" t="s">
        <v>1582</v>
      </c>
      <c r="E148" s="12"/>
      <c r="F148" s="12" t="s">
        <v>44</v>
      </c>
      <c r="G148" s="12"/>
      <c r="H148" s="12"/>
      <c r="I148" s="3"/>
      <c r="J148" s="12"/>
      <c r="K148" s="3"/>
      <c r="L148" s="3"/>
      <c r="M148" s="12"/>
    </row>
    <row r="149" spans="1:13" ht="24" customHeight="1">
      <c r="A149" s="3"/>
      <c r="B149" s="12"/>
      <c r="C149" s="12"/>
      <c r="D149" s="3" t="s">
        <v>1583</v>
      </c>
      <c r="E149" s="12"/>
      <c r="F149" s="12" t="s">
        <v>105</v>
      </c>
      <c r="G149" s="12"/>
      <c r="H149" s="12"/>
      <c r="I149" s="3"/>
      <c r="J149" s="12"/>
      <c r="K149" s="3"/>
      <c r="L149" s="3"/>
      <c r="M149" s="12"/>
    </row>
    <row r="150" spans="1:13" ht="24" customHeight="1">
      <c r="A150" s="3">
        <v>46</v>
      </c>
      <c r="B150" s="12" t="s">
        <v>19</v>
      </c>
      <c r="C150" s="12" t="s">
        <v>1566</v>
      </c>
      <c r="D150" s="12" t="s">
        <v>1584</v>
      </c>
      <c r="E150" s="12">
        <v>2</v>
      </c>
      <c r="F150" s="12" t="s">
        <v>98</v>
      </c>
      <c r="G150" s="12">
        <v>69</v>
      </c>
      <c r="H150" s="12"/>
      <c r="I150" s="3">
        <v>3450</v>
      </c>
      <c r="J150" s="12">
        <v>12000</v>
      </c>
      <c r="K150" s="3">
        <v>15450</v>
      </c>
      <c r="L150" s="3" t="s">
        <v>116</v>
      </c>
      <c r="M150" s="12"/>
    </row>
    <row r="151" spans="1:13" ht="24" customHeight="1">
      <c r="A151" s="3"/>
      <c r="B151" s="12"/>
      <c r="C151" s="12"/>
      <c r="D151" s="3" t="s">
        <v>1585</v>
      </c>
      <c r="E151" s="12"/>
      <c r="F151" s="12" t="s">
        <v>55</v>
      </c>
      <c r="G151" s="12"/>
      <c r="H151" s="12"/>
      <c r="I151" s="3"/>
      <c r="J151" s="12"/>
      <c r="K151" s="3"/>
      <c r="L151" s="3"/>
      <c r="M151" s="12"/>
    </row>
    <row r="152" spans="1:13" ht="24" customHeight="1">
      <c r="A152" s="3">
        <v>47</v>
      </c>
      <c r="B152" s="12" t="s">
        <v>19</v>
      </c>
      <c r="C152" s="12" t="s">
        <v>1586</v>
      </c>
      <c r="D152" s="12" t="s">
        <v>1587</v>
      </c>
      <c r="E152" s="12">
        <v>4</v>
      </c>
      <c r="F152" s="12" t="s">
        <v>98</v>
      </c>
      <c r="G152" s="12">
        <v>30</v>
      </c>
      <c r="H152" s="12"/>
      <c r="I152" s="3">
        <v>1500</v>
      </c>
      <c r="J152" s="12">
        <v>24000</v>
      </c>
      <c r="K152" s="3">
        <v>25500</v>
      </c>
      <c r="L152" s="12" t="s">
        <v>116</v>
      </c>
      <c r="M152" s="12"/>
    </row>
    <row r="153" spans="1:13" ht="24" customHeight="1">
      <c r="A153" s="3"/>
      <c r="B153" s="12"/>
      <c r="C153" s="12"/>
      <c r="D153" s="3" t="s">
        <v>1588</v>
      </c>
      <c r="E153" s="12"/>
      <c r="F153" s="12" t="s">
        <v>42</v>
      </c>
      <c r="G153" s="12"/>
      <c r="H153" s="12"/>
      <c r="I153" s="3"/>
      <c r="J153" s="12"/>
      <c r="K153" s="3"/>
      <c r="L153" s="12"/>
      <c r="M153" s="12"/>
    </row>
    <row r="154" spans="1:13" ht="24" customHeight="1">
      <c r="A154" s="3"/>
      <c r="B154" s="12"/>
      <c r="C154" s="12"/>
      <c r="D154" s="3" t="s">
        <v>1589</v>
      </c>
      <c r="E154" s="12"/>
      <c r="F154" s="12" t="s">
        <v>1590</v>
      </c>
      <c r="G154" s="12"/>
      <c r="H154" s="12"/>
      <c r="I154" s="3"/>
      <c r="J154" s="12"/>
      <c r="K154" s="3"/>
      <c r="L154" s="12"/>
      <c r="M154" s="12"/>
    </row>
    <row r="155" spans="1:13" ht="24" customHeight="1">
      <c r="A155" s="3"/>
      <c r="B155" s="12"/>
      <c r="C155" s="12"/>
      <c r="D155" s="3" t="s">
        <v>1591</v>
      </c>
      <c r="E155" s="12"/>
      <c r="F155" s="12" t="s">
        <v>1592</v>
      </c>
      <c r="G155" s="12"/>
      <c r="H155" s="12"/>
      <c r="I155" s="3"/>
      <c r="J155" s="12"/>
      <c r="K155" s="3"/>
      <c r="L155" s="12"/>
      <c r="M155" s="12"/>
    </row>
    <row r="156" spans="1:13" ht="24" customHeight="1">
      <c r="A156" s="3">
        <v>48</v>
      </c>
      <c r="B156" s="12" t="s">
        <v>19</v>
      </c>
      <c r="C156" s="12" t="s">
        <v>1586</v>
      </c>
      <c r="D156" s="12" t="s">
        <v>1593</v>
      </c>
      <c r="E156" s="12">
        <v>2</v>
      </c>
      <c r="F156" s="12" t="s">
        <v>98</v>
      </c>
      <c r="G156" s="12">
        <v>142.36000000000001</v>
      </c>
      <c r="H156" s="12"/>
      <c r="I156" s="3">
        <v>7118</v>
      </c>
      <c r="J156" s="12">
        <v>12000</v>
      </c>
      <c r="K156" s="3">
        <v>19118</v>
      </c>
      <c r="L156" s="12" t="s">
        <v>116</v>
      </c>
      <c r="M156" s="12"/>
    </row>
    <row r="157" spans="1:13" ht="24" customHeight="1">
      <c r="A157" s="3"/>
      <c r="B157" s="12"/>
      <c r="C157" s="12"/>
      <c r="D157" s="3" t="s">
        <v>1594</v>
      </c>
      <c r="E157" s="12"/>
      <c r="F157" s="12" t="s">
        <v>614</v>
      </c>
      <c r="G157" s="12"/>
      <c r="H157" s="12"/>
      <c r="I157" s="3"/>
      <c r="J157" s="12"/>
      <c r="K157" s="3"/>
      <c r="L157" s="12"/>
      <c r="M157" s="12"/>
    </row>
    <row r="158" spans="1:13" ht="24" customHeight="1">
      <c r="A158" s="3">
        <v>49</v>
      </c>
      <c r="B158" s="12" t="s">
        <v>19</v>
      </c>
      <c r="C158" s="12" t="s">
        <v>1586</v>
      </c>
      <c r="D158" s="12" t="s">
        <v>1595</v>
      </c>
      <c r="E158" s="12">
        <v>4</v>
      </c>
      <c r="F158" s="12" t="s">
        <v>98</v>
      </c>
      <c r="G158" s="12">
        <v>80</v>
      </c>
      <c r="H158" s="12"/>
      <c r="I158" s="3">
        <v>4000</v>
      </c>
      <c r="J158" s="12">
        <v>24000</v>
      </c>
      <c r="K158" s="3">
        <v>28000</v>
      </c>
      <c r="L158" s="12" t="s">
        <v>116</v>
      </c>
      <c r="M158" s="12"/>
    </row>
    <row r="159" spans="1:13" ht="24" customHeight="1">
      <c r="A159" s="3"/>
      <c r="B159" s="12"/>
      <c r="C159" s="12"/>
      <c r="D159" s="3" t="s">
        <v>1596</v>
      </c>
      <c r="E159" s="12"/>
      <c r="F159" s="12" t="s">
        <v>42</v>
      </c>
      <c r="G159" s="12"/>
      <c r="H159" s="12"/>
      <c r="I159" s="3"/>
      <c r="J159" s="12"/>
      <c r="K159" s="3"/>
      <c r="L159" s="12"/>
      <c r="M159" s="12"/>
    </row>
    <row r="160" spans="1:13" ht="24" customHeight="1">
      <c r="A160" s="3"/>
      <c r="B160" s="12"/>
      <c r="C160" s="12"/>
      <c r="D160" s="3" t="s">
        <v>1597</v>
      </c>
      <c r="E160" s="12"/>
      <c r="F160" s="12" t="s">
        <v>614</v>
      </c>
      <c r="G160" s="12"/>
      <c r="H160" s="12"/>
      <c r="I160" s="3"/>
      <c r="J160" s="12"/>
      <c r="K160" s="3"/>
      <c r="L160" s="12"/>
      <c r="M160" s="12"/>
    </row>
    <row r="161" spans="1:13" ht="24" customHeight="1">
      <c r="A161" s="3"/>
      <c r="B161" s="12"/>
      <c r="C161" s="12"/>
      <c r="D161" s="3" t="s">
        <v>1598</v>
      </c>
      <c r="E161" s="12"/>
      <c r="F161" s="12" t="s">
        <v>46</v>
      </c>
      <c r="G161" s="12"/>
      <c r="H161" s="12"/>
      <c r="I161" s="3"/>
      <c r="J161" s="12"/>
      <c r="K161" s="3"/>
      <c r="L161" s="12"/>
      <c r="M161" s="12"/>
    </row>
    <row r="162" spans="1:13" ht="24" customHeight="1">
      <c r="A162" s="3">
        <v>50</v>
      </c>
      <c r="B162" s="12" t="s">
        <v>19</v>
      </c>
      <c r="C162" s="12" t="s">
        <v>1599</v>
      </c>
      <c r="D162" s="3" t="s">
        <v>1600</v>
      </c>
      <c r="E162" s="12">
        <v>1</v>
      </c>
      <c r="F162" s="12" t="s">
        <v>98</v>
      </c>
      <c r="G162" s="12">
        <v>30</v>
      </c>
      <c r="H162" s="12"/>
      <c r="I162" s="3">
        <v>1500</v>
      </c>
      <c r="J162" s="12">
        <v>6000</v>
      </c>
      <c r="K162" s="3">
        <v>7500</v>
      </c>
      <c r="L162" s="12" t="s">
        <v>116</v>
      </c>
      <c r="M162" s="12"/>
    </row>
    <row r="163" spans="1:13" ht="24" customHeight="1">
      <c r="A163" s="3">
        <v>51</v>
      </c>
      <c r="B163" s="12" t="s">
        <v>19</v>
      </c>
      <c r="C163" s="12" t="s">
        <v>1599</v>
      </c>
      <c r="D163" s="3" t="s">
        <v>1601</v>
      </c>
      <c r="E163" s="12">
        <v>3</v>
      </c>
      <c r="F163" s="12" t="s">
        <v>98</v>
      </c>
      <c r="G163" s="3">
        <v>19.52</v>
      </c>
      <c r="H163" s="12"/>
      <c r="I163" s="3">
        <v>976</v>
      </c>
      <c r="J163" s="12">
        <v>18000</v>
      </c>
      <c r="K163" s="3">
        <v>18976</v>
      </c>
      <c r="L163" s="12" t="s">
        <v>116</v>
      </c>
      <c r="M163" s="12"/>
    </row>
    <row r="164" spans="1:13" ht="24" customHeight="1">
      <c r="A164" s="3"/>
      <c r="B164" s="12"/>
      <c r="C164" s="12"/>
      <c r="D164" s="14" t="s">
        <v>1602</v>
      </c>
      <c r="E164" s="12"/>
      <c r="F164" s="12" t="s">
        <v>1592</v>
      </c>
      <c r="G164" s="3"/>
      <c r="H164" s="12"/>
      <c r="I164" s="3"/>
      <c r="J164" s="12"/>
      <c r="K164" s="3"/>
      <c r="L164" s="12"/>
      <c r="M164" s="12"/>
    </row>
    <row r="165" spans="1:13" ht="24" customHeight="1">
      <c r="A165" s="3"/>
      <c r="B165" s="12"/>
      <c r="C165" s="12"/>
      <c r="D165" s="14" t="s">
        <v>1603</v>
      </c>
      <c r="E165" s="12"/>
      <c r="F165" s="12" t="s">
        <v>1592</v>
      </c>
      <c r="G165" s="3"/>
      <c r="H165" s="12"/>
      <c r="I165" s="3"/>
      <c r="J165" s="12"/>
      <c r="K165" s="3"/>
      <c r="L165" s="12"/>
      <c r="M165" s="12"/>
    </row>
    <row r="166" spans="1:13" ht="24" customHeight="1">
      <c r="A166" s="3">
        <v>52</v>
      </c>
      <c r="B166" s="12" t="s">
        <v>19</v>
      </c>
      <c r="C166" s="12" t="s">
        <v>1599</v>
      </c>
      <c r="D166" s="3" t="s">
        <v>1604</v>
      </c>
      <c r="E166" s="12">
        <v>3</v>
      </c>
      <c r="F166" s="12" t="s">
        <v>98</v>
      </c>
      <c r="G166" s="3">
        <v>107</v>
      </c>
      <c r="H166" s="12"/>
      <c r="I166" s="3">
        <v>5350</v>
      </c>
      <c r="J166" s="12">
        <v>18000</v>
      </c>
      <c r="K166" s="3">
        <v>23350</v>
      </c>
      <c r="L166" s="12" t="s">
        <v>116</v>
      </c>
      <c r="M166" s="12"/>
    </row>
    <row r="167" spans="1:13" ht="24" customHeight="1">
      <c r="A167" s="3"/>
      <c r="B167" s="12"/>
      <c r="C167" s="12"/>
      <c r="D167" s="14" t="s">
        <v>1605</v>
      </c>
      <c r="E167" s="12"/>
      <c r="F167" s="12" t="s">
        <v>600</v>
      </c>
      <c r="G167" s="3"/>
      <c r="H167" s="12"/>
      <c r="I167" s="3"/>
      <c r="J167" s="12"/>
      <c r="K167" s="3"/>
      <c r="L167" s="12"/>
      <c r="M167" s="12"/>
    </row>
    <row r="168" spans="1:13" ht="24" customHeight="1">
      <c r="A168" s="3"/>
      <c r="B168" s="12"/>
      <c r="C168" s="12"/>
      <c r="D168" s="14" t="s">
        <v>1606</v>
      </c>
      <c r="E168" s="12"/>
      <c r="F168" s="12" t="s">
        <v>1592</v>
      </c>
      <c r="G168" s="3"/>
      <c r="H168" s="12"/>
      <c r="I168" s="3"/>
      <c r="J168" s="12"/>
      <c r="K168" s="3"/>
      <c r="L168" s="12"/>
      <c r="M168" s="12"/>
    </row>
    <row r="169" spans="1:13" ht="24" customHeight="1">
      <c r="A169" s="3">
        <v>53</v>
      </c>
      <c r="B169" s="8" t="s">
        <v>19</v>
      </c>
      <c r="C169" s="8" t="s">
        <v>1607</v>
      </c>
      <c r="D169" s="15" t="s">
        <v>1608</v>
      </c>
      <c r="E169" s="16">
        <v>3</v>
      </c>
      <c r="F169" s="8" t="s">
        <v>98</v>
      </c>
      <c r="G169" s="17">
        <v>45.3</v>
      </c>
      <c r="H169" s="8"/>
      <c r="I169" s="3">
        <v>2265</v>
      </c>
      <c r="J169" s="8">
        <v>18000</v>
      </c>
      <c r="K169" s="3">
        <v>20265</v>
      </c>
      <c r="L169" s="8" t="s">
        <v>116</v>
      </c>
      <c r="M169" s="12"/>
    </row>
    <row r="170" spans="1:13" ht="24" customHeight="1">
      <c r="A170" s="3"/>
      <c r="B170" s="8"/>
      <c r="C170" s="8"/>
      <c r="D170" s="3" t="s">
        <v>1609</v>
      </c>
      <c r="E170" s="16"/>
      <c r="F170" s="9" t="s">
        <v>42</v>
      </c>
      <c r="G170" s="17"/>
      <c r="H170" s="8"/>
      <c r="I170" s="3"/>
      <c r="J170" s="8"/>
      <c r="K170" s="3"/>
      <c r="L170" s="8"/>
      <c r="M170" s="12"/>
    </row>
    <row r="171" spans="1:13" ht="24" customHeight="1">
      <c r="A171" s="3"/>
      <c r="B171" s="8"/>
      <c r="C171" s="8"/>
      <c r="D171" s="3" t="s">
        <v>1610</v>
      </c>
      <c r="E171" s="16"/>
      <c r="F171" s="9" t="s">
        <v>1590</v>
      </c>
      <c r="G171" s="17"/>
      <c r="H171" s="8"/>
      <c r="I171" s="3"/>
      <c r="J171" s="8"/>
      <c r="K171" s="3"/>
      <c r="L171" s="8"/>
      <c r="M171" s="12"/>
    </row>
    <row r="172" spans="1:13" ht="24" customHeight="1">
      <c r="A172" s="3">
        <v>54</v>
      </c>
      <c r="B172" s="8" t="s">
        <v>19</v>
      </c>
      <c r="C172" s="8" t="s">
        <v>1607</v>
      </c>
      <c r="D172" s="15" t="s">
        <v>1611</v>
      </c>
      <c r="E172" s="12">
        <v>1</v>
      </c>
      <c r="F172" s="8" t="s">
        <v>98</v>
      </c>
      <c r="G172" s="17">
        <v>87</v>
      </c>
      <c r="H172" s="8"/>
      <c r="I172" s="3">
        <v>4350</v>
      </c>
      <c r="J172" s="8">
        <v>6000</v>
      </c>
      <c r="K172" s="3">
        <v>10350</v>
      </c>
      <c r="L172" s="8" t="s">
        <v>116</v>
      </c>
      <c r="M172" s="12"/>
    </row>
    <row r="173" spans="1:13" ht="24" customHeight="1">
      <c r="A173" s="3">
        <v>55</v>
      </c>
      <c r="B173" s="12" t="s">
        <v>19</v>
      </c>
      <c r="C173" s="3" t="s">
        <v>1612</v>
      </c>
      <c r="D173" s="3" t="s">
        <v>1613</v>
      </c>
      <c r="E173" s="3">
        <v>3</v>
      </c>
      <c r="F173" s="12" t="s">
        <v>98</v>
      </c>
      <c r="G173" s="3">
        <v>68.84</v>
      </c>
      <c r="H173" s="12"/>
      <c r="I173" s="3">
        <v>3442</v>
      </c>
      <c r="J173" s="12">
        <v>18000</v>
      </c>
      <c r="K173" s="3">
        <v>21442</v>
      </c>
      <c r="L173" s="12" t="s">
        <v>116</v>
      </c>
      <c r="M173" s="12"/>
    </row>
    <row r="174" spans="1:13" ht="24" customHeight="1">
      <c r="A174" s="3"/>
      <c r="B174" s="12"/>
      <c r="C174" s="3"/>
      <c r="D174" s="3" t="s">
        <v>1614</v>
      </c>
      <c r="E174" s="3"/>
      <c r="F174" s="12" t="s">
        <v>42</v>
      </c>
      <c r="G174" s="3"/>
      <c r="H174" s="12"/>
      <c r="I174" s="3"/>
      <c r="J174" s="12"/>
      <c r="K174" s="3"/>
      <c r="L174" s="12"/>
      <c r="M174" s="12"/>
    </row>
    <row r="175" spans="1:13" ht="24" customHeight="1">
      <c r="A175" s="3"/>
      <c r="B175" s="12"/>
      <c r="C175" s="3"/>
      <c r="D175" s="3" t="s">
        <v>1615</v>
      </c>
      <c r="E175" s="3"/>
      <c r="F175" s="12" t="s">
        <v>55</v>
      </c>
      <c r="G175" s="3"/>
      <c r="H175" s="12"/>
      <c r="I175" s="3"/>
      <c r="J175" s="12"/>
      <c r="K175" s="3"/>
      <c r="L175" s="12"/>
      <c r="M175" s="12"/>
    </row>
    <row r="176" spans="1:13" ht="24" customHeight="1">
      <c r="A176" s="3">
        <v>56</v>
      </c>
      <c r="B176" s="12" t="s">
        <v>19</v>
      </c>
      <c r="C176" s="3" t="s">
        <v>1616</v>
      </c>
      <c r="D176" s="3" t="s">
        <v>1617</v>
      </c>
      <c r="E176" s="3">
        <v>3</v>
      </c>
      <c r="F176" s="12" t="s">
        <v>98</v>
      </c>
      <c r="G176" s="3">
        <v>40.799999999999997</v>
      </c>
      <c r="H176" s="12"/>
      <c r="I176" s="3">
        <v>2040</v>
      </c>
      <c r="J176" s="12">
        <v>18000</v>
      </c>
      <c r="K176" s="3">
        <v>20040</v>
      </c>
      <c r="L176" s="12" t="s">
        <v>116</v>
      </c>
      <c r="M176" s="12"/>
    </row>
    <row r="177" spans="1:13" ht="24" customHeight="1">
      <c r="A177" s="3"/>
      <c r="B177" s="12"/>
      <c r="C177" s="3"/>
      <c r="D177" s="3" t="s">
        <v>1618</v>
      </c>
      <c r="E177" s="3"/>
      <c r="F177" s="12" t="s">
        <v>42</v>
      </c>
      <c r="G177" s="3"/>
      <c r="H177" s="12"/>
      <c r="I177" s="3"/>
      <c r="J177" s="12"/>
      <c r="K177" s="3"/>
      <c r="L177" s="12"/>
      <c r="M177" s="12"/>
    </row>
    <row r="178" spans="1:13" ht="24" customHeight="1">
      <c r="A178" s="3"/>
      <c r="B178" s="12"/>
      <c r="C178" s="3"/>
      <c r="D178" s="3" t="s">
        <v>1619</v>
      </c>
      <c r="E178" s="3"/>
      <c r="F178" s="12" t="s">
        <v>44</v>
      </c>
      <c r="G178" s="3"/>
      <c r="H178" s="12"/>
      <c r="I178" s="3"/>
      <c r="J178" s="12"/>
      <c r="K178" s="3"/>
      <c r="L178" s="12"/>
      <c r="M178" s="12"/>
    </row>
    <row r="179" spans="1:13" ht="24" customHeight="1">
      <c r="A179" s="3">
        <v>57</v>
      </c>
      <c r="B179" s="12" t="s">
        <v>19</v>
      </c>
      <c r="C179" s="3" t="s">
        <v>1616</v>
      </c>
      <c r="D179" s="3" t="s">
        <v>1620</v>
      </c>
      <c r="E179" s="3">
        <v>4</v>
      </c>
      <c r="F179" s="12" t="s">
        <v>98</v>
      </c>
      <c r="G179" s="3">
        <v>34.200000000000003</v>
      </c>
      <c r="H179" s="12"/>
      <c r="I179" s="3">
        <v>1710</v>
      </c>
      <c r="J179" s="12">
        <v>24000</v>
      </c>
      <c r="K179" s="3">
        <v>25710</v>
      </c>
      <c r="L179" s="12" t="s">
        <v>116</v>
      </c>
      <c r="M179" s="12"/>
    </row>
    <row r="180" spans="1:13" ht="24" customHeight="1">
      <c r="A180" s="3"/>
      <c r="B180" s="12"/>
      <c r="C180" s="3"/>
      <c r="D180" s="3" t="s">
        <v>1621</v>
      </c>
      <c r="E180" s="3"/>
      <c r="F180" s="12" t="s">
        <v>42</v>
      </c>
      <c r="G180" s="3"/>
      <c r="H180" s="12"/>
      <c r="I180" s="3"/>
      <c r="J180" s="12"/>
      <c r="K180" s="3"/>
      <c r="L180" s="12"/>
      <c r="M180" s="12"/>
    </row>
    <row r="181" spans="1:13" ht="24" customHeight="1">
      <c r="A181" s="3"/>
      <c r="B181" s="12"/>
      <c r="C181" s="3"/>
      <c r="D181" s="3" t="s">
        <v>1622</v>
      </c>
      <c r="E181" s="3"/>
      <c r="F181" s="12" t="s">
        <v>55</v>
      </c>
      <c r="G181" s="3"/>
      <c r="H181" s="12"/>
      <c r="I181" s="3"/>
      <c r="J181" s="12"/>
      <c r="K181" s="3"/>
      <c r="L181" s="12"/>
      <c r="M181" s="12"/>
    </row>
    <row r="182" spans="1:13" ht="24" customHeight="1">
      <c r="A182" s="3"/>
      <c r="B182" s="12"/>
      <c r="C182" s="3"/>
      <c r="D182" s="3" t="s">
        <v>1623</v>
      </c>
      <c r="E182" s="3"/>
      <c r="F182" s="12" t="s">
        <v>44</v>
      </c>
      <c r="G182" s="3"/>
      <c r="H182" s="12"/>
      <c r="I182" s="3"/>
      <c r="J182" s="12"/>
      <c r="K182" s="3"/>
      <c r="L182" s="12"/>
      <c r="M182" s="12"/>
    </row>
    <row r="183" spans="1:13" ht="24" customHeight="1">
      <c r="A183" s="3">
        <v>58</v>
      </c>
      <c r="B183" s="3" t="s">
        <v>19</v>
      </c>
      <c r="C183" s="3" t="s">
        <v>1624</v>
      </c>
      <c r="D183" s="3" t="s">
        <v>1625</v>
      </c>
      <c r="E183" s="3">
        <v>2</v>
      </c>
      <c r="F183" s="3" t="s">
        <v>98</v>
      </c>
      <c r="G183" s="3">
        <v>41.34</v>
      </c>
      <c r="H183" s="12"/>
      <c r="I183" s="3">
        <v>2067</v>
      </c>
      <c r="J183" s="3">
        <v>12000</v>
      </c>
      <c r="K183" s="3">
        <v>14067</v>
      </c>
      <c r="L183" s="3" t="s">
        <v>116</v>
      </c>
      <c r="M183" s="12"/>
    </row>
    <row r="184" spans="1:13" ht="24" customHeight="1">
      <c r="A184" s="3"/>
      <c r="B184" s="3"/>
      <c r="C184" s="3"/>
      <c r="D184" s="3" t="s">
        <v>1626</v>
      </c>
      <c r="E184" s="3"/>
      <c r="F184" s="3" t="s">
        <v>44</v>
      </c>
      <c r="G184" s="3"/>
      <c r="H184" s="12"/>
      <c r="I184" s="3"/>
      <c r="J184" s="3"/>
      <c r="K184" s="3"/>
      <c r="L184" s="3"/>
      <c r="M184" s="12"/>
    </row>
    <row r="185" spans="1:13" ht="24" customHeight="1">
      <c r="A185" s="3">
        <v>59</v>
      </c>
      <c r="B185" s="3" t="s">
        <v>19</v>
      </c>
      <c r="C185" s="3" t="s">
        <v>1624</v>
      </c>
      <c r="D185" s="3" t="s">
        <v>1627</v>
      </c>
      <c r="E185" s="3">
        <v>2</v>
      </c>
      <c r="F185" s="3" t="s">
        <v>98</v>
      </c>
      <c r="G185" s="7">
        <v>61.2</v>
      </c>
      <c r="H185" s="3"/>
      <c r="I185" s="3">
        <v>3060</v>
      </c>
      <c r="J185" s="3">
        <v>12000</v>
      </c>
      <c r="K185" s="3">
        <v>15060</v>
      </c>
      <c r="L185" s="3" t="s">
        <v>116</v>
      </c>
      <c r="M185" s="12"/>
    </row>
    <row r="186" spans="1:13" ht="24" customHeight="1">
      <c r="A186" s="3"/>
      <c r="B186" s="3"/>
      <c r="C186" s="3"/>
      <c r="D186" s="3" t="s">
        <v>1628</v>
      </c>
      <c r="E186" s="3"/>
      <c r="F186" s="3" t="s">
        <v>569</v>
      </c>
      <c r="G186" s="7"/>
      <c r="H186" s="3"/>
      <c r="I186" s="3"/>
      <c r="J186" s="3"/>
      <c r="K186" s="3"/>
      <c r="L186" s="3"/>
      <c r="M186" s="12"/>
    </row>
    <row r="187" spans="1:13" ht="24" customHeight="1">
      <c r="A187" s="3">
        <v>60</v>
      </c>
      <c r="B187" s="12" t="s">
        <v>19</v>
      </c>
      <c r="C187" s="12" t="s">
        <v>1629</v>
      </c>
      <c r="D187" s="12" t="s">
        <v>1630</v>
      </c>
      <c r="E187" s="12">
        <v>3</v>
      </c>
      <c r="F187" s="12" t="s">
        <v>98</v>
      </c>
      <c r="G187" s="12">
        <v>56</v>
      </c>
      <c r="H187" s="12"/>
      <c r="I187" s="3">
        <v>2800</v>
      </c>
      <c r="J187" s="12">
        <v>18000</v>
      </c>
      <c r="K187" s="3">
        <v>20800</v>
      </c>
      <c r="L187" s="12" t="s">
        <v>116</v>
      </c>
      <c r="M187" s="12"/>
    </row>
    <row r="188" spans="1:13" ht="24" customHeight="1">
      <c r="A188" s="3"/>
      <c r="B188" s="12"/>
      <c r="C188" s="12"/>
      <c r="D188" s="3" t="s">
        <v>1631</v>
      </c>
      <c r="E188" s="12"/>
      <c r="F188" s="12" t="s">
        <v>1426</v>
      </c>
      <c r="G188" s="12"/>
      <c r="H188" s="12"/>
      <c r="I188" s="3"/>
      <c r="J188" s="12"/>
      <c r="K188" s="3"/>
      <c r="L188" s="12"/>
      <c r="M188" s="12"/>
    </row>
    <row r="189" spans="1:13" ht="24" customHeight="1">
      <c r="A189" s="3"/>
      <c r="B189" s="12"/>
      <c r="C189" s="12"/>
      <c r="D189" s="3" t="s">
        <v>1632</v>
      </c>
      <c r="E189" s="12"/>
      <c r="F189" s="12" t="s">
        <v>1592</v>
      </c>
      <c r="G189" s="12"/>
      <c r="H189" s="12"/>
      <c r="I189" s="3"/>
      <c r="J189" s="12"/>
      <c r="K189" s="3"/>
      <c r="L189" s="12"/>
      <c r="M189" s="12"/>
    </row>
    <row r="190" spans="1:13" ht="24" customHeight="1">
      <c r="A190" s="3">
        <v>61</v>
      </c>
      <c r="B190" s="12" t="s">
        <v>19</v>
      </c>
      <c r="C190" s="12" t="s">
        <v>1629</v>
      </c>
      <c r="D190" s="12" t="s">
        <v>1633</v>
      </c>
      <c r="E190" s="12">
        <v>6</v>
      </c>
      <c r="F190" s="12" t="s">
        <v>98</v>
      </c>
      <c r="G190" s="12">
        <v>29</v>
      </c>
      <c r="H190" s="12"/>
      <c r="I190" s="3">
        <v>1450</v>
      </c>
      <c r="J190" s="12">
        <v>36000</v>
      </c>
      <c r="K190" s="3">
        <v>37450</v>
      </c>
      <c r="L190" s="12" t="s">
        <v>116</v>
      </c>
      <c r="M190" s="12"/>
    </row>
    <row r="191" spans="1:13" ht="24" customHeight="1">
      <c r="A191" s="3"/>
      <c r="B191" s="12"/>
      <c r="C191" s="12"/>
      <c r="D191" s="3" t="s">
        <v>1634</v>
      </c>
      <c r="E191" s="12"/>
      <c r="F191" s="12" t="s">
        <v>1420</v>
      </c>
      <c r="G191" s="12"/>
      <c r="H191" s="12"/>
      <c r="I191" s="3"/>
      <c r="J191" s="12"/>
      <c r="K191" s="3"/>
      <c r="L191" s="12"/>
      <c r="M191" s="12"/>
    </row>
    <row r="192" spans="1:13" ht="24" customHeight="1">
      <c r="A192" s="3"/>
      <c r="B192" s="12"/>
      <c r="C192" s="12"/>
      <c r="D192" s="3" t="s">
        <v>1635</v>
      </c>
      <c r="E192" s="12"/>
      <c r="F192" s="12" t="s">
        <v>44</v>
      </c>
      <c r="G192" s="12"/>
      <c r="H192" s="12"/>
      <c r="I192" s="3"/>
      <c r="J192" s="12"/>
      <c r="K192" s="3"/>
      <c r="L192" s="12"/>
      <c r="M192" s="12"/>
    </row>
    <row r="193" spans="1:13" ht="24" customHeight="1">
      <c r="A193" s="3"/>
      <c r="B193" s="12"/>
      <c r="C193" s="12"/>
      <c r="D193" s="3" t="s">
        <v>1636</v>
      </c>
      <c r="E193" s="12"/>
      <c r="F193" s="12" t="s">
        <v>82</v>
      </c>
      <c r="G193" s="12"/>
      <c r="H193" s="12"/>
      <c r="I193" s="3"/>
      <c r="J193" s="12"/>
      <c r="K193" s="3"/>
      <c r="L193" s="12"/>
      <c r="M193" s="12"/>
    </row>
    <row r="194" spans="1:13" ht="24" customHeight="1">
      <c r="A194" s="3"/>
      <c r="B194" s="12"/>
      <c r="C194" s="12"/>
      <c r="D194" s="3" t="s">
        <v>1637</v>
      </c>
      <c r="E194" s="12"/>
      <c r="F194" s="12" t="s">
        <v>46</v>
      </c>
      <c r="G194" s="12"/>
      <c r="H194" s="12"/>
      <c r="I194" s="3"/>
      <c r="J194" s="12"/>
      <c r="K194" s="3"/>
      <c r="L194" s="12"/>
      <c r="M194" s="12"/>
    </row>
    <row r="195" spans="1:13" ht="24" customHeight="1">
      <c r="A195" s="3"/>
      <c r="B195" s="12"/>
      <c r="C195" s="12"/>
      <c r="D195" s="3" t="s">
        <v>1638</v>
      </c>
      <c r="E195" s="12"/>
      <c r="F195" s="12" t="s">
        <v>136</v>
      </c>
      <c r="G195" s="12"/>
      <c r="H195" s="12"/>
      <c r="I195" s="3"/>
      <c r="J195" s="12"/>
      <c r="K195" s="3"/>
      <c r="L195" s="12"/>
      <c r="M195" s="12"/>
    </row>
    <row r="196" spans="1:13" ht="24" customHeight="1">
      <c r="A196" s="3">
        <v>62</v>
      </c>
      <c r="B196" s="12" t="s">
        <v>19</v>
      </c>
      <c r="C196" s="12" t="s">
        <v>1629</v>
      </c>
      <c r="D196" s="12" t="s">
        <v>1639</v>
      </c>
      <c r="E196" s="12">
        <v>1</v>
      </c>
      <c r="F196" s="12" t="s">
        <v>98</v>
      </c>
      <c r="G196" s="12">
        <v>54</v>
      </c>
      <c r="H196" s="12"/>
      <c r="I196" s="3">
        <v>2700</v>
      </c>
      <c r="J196" s="12">
        <v>6000</v>
      </c>
      <c r="K196" s="3">
        <v>8700</v>
      </c>
      <c r="L196" s="12" t="s">
        <v>116</v>
      </c>
      <c r="M196" s="12"/>
    </row>
    <row r="197" spans="1:13" ht="24" customHeight="1">
      <c r="A197" s="3">
        <v>63</v>
      </c>
      <c r="B197" s="12" t="s">
        <v>19</v>
      </c>
      <c r="C197" s="12" t="s">
        <v>1629</v>
      </c>
      <c r="D197" s="12" t="s">
        <v>1640</v>
      </c>
      <c r="E197" s="12">
        <v>5</v>
      </c>
      <c r="F197" s="12" t="s">
        <v>98</v>
      </c>
      <c r="G197" s="12">
        <v>27</v>
      </c>
      <c r="H197" s="12"/>
      <c r="I197" s="3">
        <v>1350</v>
      </c>
      <c r="J197" s="12">
        <v>30000</v>
      </c>
      <c r="K197" s="3">
        <v>31350</v>
      </c>
      <c r="L197" s="12" t="s">
        <v>116</v>
      </c>
      <c r="M197" s="12"/>
    </row>
    <row r="198" spans="1:13" ht="24" customHeight="1">
      <c r="A198" s="3"/>
      <c r="B198" s="12"/>
      <c r="C198" s="12"/>
      <c r="D198" s="3" t="s">
        <v>1641</v>
      </c>
      <c r="E198" s="12"/>
      <c r="F198" s="12" t="s">
        <v>1420</v>
      </c>
      <c r="G198" s="12"/>
      <c r="H198" s="12"/>
      <c r="I198" s="3"/>
      <c r="J198" s="12"/>
      <c r="K198" s="3"/>
      <c r="L198" s="12"/>
      <c r="M198" s="12"/>
    </row>
    <row r="199" spans="1:13" ht="24" customHeight="1">
      <c r="A199" s="3"/>
      <c r="B199" s="12"/>
      <c r="C199" s="12"/>
      <c r="D199" s="3" t="s">
        <v>1642</v>
      </c>
      <c r="E199" s="12"/>
      <c r="F199" s="12" t="s">
        <v>55</v>
      </c>
      <c r="G199" s="12"/>
      <c r="H199" s="12"/>
      <c r="I199" s="3"/>
      <c r="J199" s="12"/>
      <c r="K199" s="3"/>
      <c r="L199" s="12"/>
      <c r="M199" s="12"/>
    </row>
    <row r="200" spans="1:13" ht="24" customHeight="1">
      <c r="A200" s="3"/>
      <c r="B200" s="12"/>
      <c r="C200" s="12"/>
      <c r="D200" s="3" t="s">
        <v>1643</v>
      </c>
      <c r="E200" s="12"/>
      <c r="F200" s="12" t="s">
        <v>55</v>
      </c>
      <c r="G200" s="12"/>
      <c r="H200" s="12"/>
      <c r="I200" s="3"/>
      <c r="J200" s="12"/>
      <c r="K200" s="3"/>
      <c r="L200" s="12"/>
      <c r="M200" s="12"/>
    </row>
    <row r="201" spans="1:13" ht="24" customHeight="1">
      <c r="A201" s="3"/>
      <c r="B201" s="12"/>
      <c r="C201" s="12"/>
      <c r="D201" s="3" t="s">
        <v>1644</v>
      </c>
      <c r="E201" s="12"/>
      <c r="F201" s="12" t="s">
        <v>55</v>
      </c>
      <c r="G201" s="12"/>
      <c r="H201" s="12"/>
      <c r="I201" s="3"/>
      <c r="J201" s="12"/>
      <c r="K201" s="3"/>
      <c r="L201" s="12"/>
      <c r="M201" s="12"/>
    </row>
    <row r="202" spans="1:13" ht="24" customHeight="1">
      <c r="A202" s="3">
        <v>64</v>
      </c>
      <c r="B202" s="12" t="s">
        <v>19</v>
      </c>
      <c r="C202" s="12" t="s">
        <v>1645</v>
      </c>
      <c r="D202" s="12" t="s">
        <v>1646</v>
      </c>
      <c r="E202" s="12">
        <v>2</v>
      </c>
      <c r="F202" s="12" t="s">
        <v>98</v>
      </c>
      <c r="G202" s="12">
        <v>31.08</v>
      </c>
      <c r="H202" s="12"/>
      <c r="I202" s="3">
        <v>1554</v>
      </c>
      <c r="J202" s="12">
        <v>12000</v>
      </c>
      <c r="K202" s="3">
        <v>13554</v>
      </c>
      <c r="L202" s="12" t="s">
        <v>116</v>
      </c>
      <c r="M202" s="12"/>
    </row>
    <row r="203" spans="1:13" ht="24" customHeight="1">
      <c r="A203" s="3"/>
      <c r="B203" s="12"/>
      <c r="C203" s="12"/>
      <c r="D203" s="3" t="s">
        <v>1647</v>
      </c>
      <c r="E203" s="12"/>
      <c r="F203" s="12" t="s">
        <v>1648</v>
      </c>
      <c r="G203" s="12"/>
      <c r="H203" s="12"/>
      <c r="I203" s="3"/>
      <c r="J203" s="12"/>
      <c r="K203" s="3"/>
      <c r="L203" s="12"/>
      <c r="M203" s="12"/>
    </row>
    <row r="204" spans="1:13" ht="24" customHeight="1">
      <c r="A204" s="3">
        <v>65</v>
      </c>
      <c r="B204" s="8" t="s">
        <v>19</v>
      </c>
      <c r="C204" s="8" t="s">
        <v>1649</v>
      </c>
      <c r="D204" s="8" t="s">
        <v>1650</v>
      </c>
      <c r="E204" s="8">
        <v>1</v>
      </c>
      <c r="F204" s="8" t="s">
        <v>98</v>
      </c>
      <c r="G204" s="8">
        <v>50.4</v>
      </c>
      <c r="H204" s="8"/>
      <c r="I204" s="3">
        <v>2520</v>
      </c>
      <c r="J204" s="8">
        <v>6000</v>
      </c>
      <c r="K204" s="3">
        <v>8520</v>
      </c>
      <c r="L204" s="8" t="s">
        <v>116</v>
      </c>
      <c r="M204" s="12"/>
    </row>
    <row r="205" spans="1:13" ht="24" customHeight="1">
      <c r="A205" s="3">
        <v>66</v>
      </c>
      <c r="B205" s="8" t="s">
        <v>19</v>
      </c>
      <c r="C205" s="8" t="s">
        <v>1649</v>
      </c>
      <c r="D205" s="8" t="s">
        <v>1651</v>
      </c>
      <c r="E205" s="8">
        <v>1</v>
      </c>
      <c r="F205" s="8" t="s">
        <v>98</v>
      </c>
      <c r="G205" s="8">
        <v>161.65</v>
      </c>
      <c r="H205" s="8"/>
      <c r="I205" s="3">
        <v>8082.5</v>
      </c>
      <c r="J205" s="8">
        <v>6000</v>
      </c>
      <c r="K205" s="3">
        <v>14082.5</v>
      </c>
      <c r="L205" s="8" t="s">
        <v>116</v>
      </c>
      <c r="M205" s="12"/>
    </row>
    <row r="206" spans="1:13" ht="24" customHeight="1">
      <c r="A206" s="339">
        <v>67</v>
      </c>
      <c r="B206" s="18" t="s">
        <v>19</v>
      </c>
      <c r="C206" s="18" t="s">
        <v>1464</v>
      </c>
      <c r="D206" s="18" t="s">
        <v>1652</v>
      </c>
      <c r="E206" s="351">
        <v>3</v>
      </c>
      <c r="F206" s="18" t="s">
        <v>98</v>
      </c>
      <c r="G206" s="351">
        <v>73.55</v>
      </c>
      <c r="H206" s="352"/>
      <c r="I206" s="351">
        <f>G206*50</f>
        <v>3677.5</v>
      </c>
      <c r="J206" s="352">
        <v>18000</v>
      </c>
      <c r="K206" s="351">
        <f>I206+J206+J207+J208</f>
        <v>21677.5</v>
      </c>
      <c r="L206" s="351" t="s">
        <v>116</v>
      </c>
      <c r="M206" s="12"/>
    </row>
    <row r="207" spans="1:13" ht="24" customHeight="1">
      <c r="A207" s="340"/>
      <c r="B207" s="18" t="s">
        <v>19</v>
      </c>
      <c r="C207" s="18" t="s">
        <v>1464</v>
      </c>
      <c r="D207" s="18" t="s">
        <v>1653</v>
      </c>
      <c r="E207" s="351"/>
      <c r="F207" s="18" t="s">
        <v>42</v>
      </c>
      <c r="G207" s="351"/>
      <c r="H207" s="353"/>
      <c r="I207" s="351"/>
      <c r="J207" s="353"/>
      <c r="K207" s="351"/>
      <c r="L207" s="351"/>
      <c r="M207" s="12"/>
    </row>
    <row r="208" spans="1:13" ht="24" customHeight="1">
      <c r="A208" s="341"/>
      <c r="B208" s="18" t="s">
        <v>19</v>
      </c>
      <c r="C208" s="18" t="s">
        <v>1464</v>
      </c>
      <c r="D208" s="18" t="s">
        <v>83</v>
      </c>
      <c r="E208" s="351"/>
      <c r="F208" s="18" t="s">
        <v>44</v>
      </c>
      <c r="G208" s="351"/>
      <c r="H208" s="354"/>
      <c r="I208" s="351"/>
      <c r="J208" s="354"/>
      <c r="K208" s="351"/>
      <c r="L208" s="351"/>
      <c r="M208" s="12"/>
    </row>
    <row r="209" spans="1:13" ht="24" customHeight="1">
      <c r="A209" s="339">
        <v>68</v>
      </c>
      <c r="B209" s="18" t="s">
        <v>19</v>
      </c>
      <c r="C209" s="18" t="s">
        <v>1464</v>
      </c>
      <c r="D209" s="18" t="s">
        <v>1654</v>
      </c>
      <c r="E209" s="352">
        <v>6</v>
      </c>
      <c r="F209" s="18" t="s">
        <v>1655</v>
      </c>
      <c r="G209" s="351">
        <v>131.66999999999999</v>
      </c>
      <c r="H209" s="352"/>
      <c r="I209" s="351">
        <f>G209*50</f>
        <v>6583.5</v>
      </c>
      <c r="J209" s="352">
        <v>36000</v>
      </c>
      <c r="K209" s="351">
        <f>SUM(J209:J214)+I209</f>
        <v>42583.5</v>
      </c>
      <c r="L209" s="351" t="s">
        <v>116</v>
      </c>
      <c r="M209" s="12"/>
    </row>
    <row r="210" spans="1:13" ht="24" customHeight="1">
      <c r="A210" s="340"/>
      <c r="B210" s="18" t="s">
        <v>19</v>
      </c>
      <c r="C210" s="18" t="s">
        <v>1464</v>
      </c>
      <c r="D210" s="18" t="s">
        <v>1656</v>
      </c>
      <c r="E210" s="353"/>
      <c r="F210" s="18" t="s">
        <v>42</v>
      </c>
      <c r="G210" s="351"/>
      <c r="H210" s="353"/>
      <c r="I210" s="351"/>
      <c r="J210" s="353"/>
      <c r="K210" s="351"/>
      <c r="L210" s="351"/>
      <c r="M210" s="12"/>
    </row>
    <row r="211" spans="1:13" ht="24" customHeight="1">
      <c r="A211" s="340"/>
      <c r="B211" s="18" t="s">
        <v>19</v>
      </c>
      <c r="C211" s="18" t="s">
        <v>1464</v>
      </c>
      <c r="D211" s="18" t="s">
        <v>1657</v>
      </c>
      <c r="E211" s="353"/>
      <c r="F211" s="18" t="s">
        <v>44</v>
      </c>
      <c r="G211" s="351"/>
      <c r="H211" s="353"/>
      <c r="I211" s="351"/>
      <c r="J211" s="353"/>
      <c r="K211" s="351"/>
      <c r="L211" s="351"/>
      <c r="M211" s="12"/>
    </row>
    <row r="212" spans="1:13" ht="24" customHeight="1">
      <c r="A212" s="340"/>
      <c r="B212" s="18" t="s">
        <v>19</v>
      </c>
      <c r="C212" s="18" t="s">
        <v>1464</v>
      </c>
      <c r="D212" s="18" t="s">
        <v>1658</v>
      </c>
      <c r="E212" s="353"/>
      <c r="F212" s="18" t="s">
        <v>68</v>
      </c>
      <c r="G212" s="351"/>
      <c r="H212" s="353"/>
      <c r="I212" s="351"/>
      <c r="J212" s="353"/>
      <c r="K212" s="351"/>
      <c r="L212" s="351"/>
      <c r="M212" s="12"/>
    </row>
    <row r="213" spans="1:13" ht="24" customHeight="1">
      <c r="A213" s="340"/>
      <c r="B213" s="18" t="s">
        <v>19</v>
      </c>
      <c r="C213" s="18" t="s">
        <v>1464</v>
      </c>
      <c r="D213" s="18" t="s">
        <v>1659</v>
      </c>
      <c r="E213" s="353"/>
      <c r="F213" s="18" t="s">
        <v>70</v>
      </c>
      <c r="G213" s="351"/>
      <c r="H213" s="353"/>
      <c r="I213" s="351"/>
      <c r="J213" s="353"/>
      <c r="K213" s="351"/>
      <c r="L213" s="351"/>
      <c r="M213" s="12"/>
    </row>
    <row r="214" spans="1:13" ht="24" customHeight="1">
      <c r="A214" s="341"/>
      <c r="B214" s="18" t="s">
        <v>19</v>
      </c>
      <c r="C214" s="18" t="s">
        <v>1464</v>
      </c>
      <c r="D214" s="18" t="s">
        <v>1660</v>
      </c>
      <c r="E214" s="354"/>
      <c r="F214" s="18" t="s">
        <v>70</v>
      </c>
      <c r="G214" s="351"/>
      <c r="H214" s="354"/>
      <c r="I214" s="351"/>
      <c r="J214" s="354"/>
      <c r="K214" s="351"/>
      <c r="L214" s="351"/>
      <c r="M214" s="12"/>
    </row>
    <row r="215" spans="1:13" ht="24" customHeight="1">
      <c r="A215" s="339">
        <v>69</v>
      </c>
      <c r="B215" s="18" t="s">
        <v>19</v>
      </c>
      <c r="C215" s="18" t="s">
        <v>1464</v>
      </c>
      <c r="D215" s="18" t="s">
        <v>1661</v>
      </c>
      <c r="E215" s="352">
        <v>2</v>
      </c>
      <c r="F215" s="18" t="s">
        <v>98</v>
      </c>
      <c r="G215" s="352">
        <v>44.04</v>
      </c>
      <c r="H215" s="352"/>
      <c r="I215" s="352">
        <v>2202</v>
      </c>
      <c r="J215" s="352">
        <v>12000</v>
      </c>
      <c r="K215" s="352">
        <v>14202</v>
      </c>
      <c r="L215" s="352" t="s">
        <v>116</v>
      </c>
      <c r="M215" s="12"/>
    </row>
    <row r="216" spans="1:13" ht="24" customHeight="1">
      <c r="A216" s="341"/>
      <c r="B216" s="18" t="s">
        <v>19</v>
      </c>
      <c r="C216" s="18" t="s">
        <v>1464</v>
      </c>
      <c r="D216" s="18" t="s">
        <v>1662</v>
      </c>
      <c r="E216" s="354"/>
      <c r="F216" s="18" t="s">
        <v>44</v>
      </c>
      <c r="G216" s="354"/>
      <c r="H216" s="354"/>
      <c r="I216" s="354"/>
      <c r="J216" s="354"/>
      <c r="K216" s="354"/>
      <c r="L216" s="354"/>
      <c r="M216" s="12"/>
    </row>
    <row r="217" spans="1:13" ht="24" customHeight="1">
      <c r="A217" s="1">
        <v>70</v>
      </c>
      <c r="B217" s="19" t="s">
        <v>20</v>
      </c>
      <c r="C217" s="19"/>
      <c r="D217" s="19" t="s">
        <v>1663</v>
      </c>
      <c r="E217" s="19">
        <f>SUM(E4:E216)</f>
        <v>213</v>
      </c>
      <c r="F217" s="19"/>
      <c r="G217" s="19">
        <f>SUM(G4:G216)</f>
        <v>6058.72</v>
      </c>
      <c r="H217" s="19"/>
      <c r="I217" s="19">
        <f>SUM(I4:I216)</f>
        <v>302936</v>
      </c>
      <c r="J217" s="19">
        <f>SUM(J4:J216)</f>
        <v>1278000</v>
      </c>
      <c r="K217" s="19">
        <f>SUM(K4:K216)</f>
        <v>1580936</v>
      </c>
      <c r="L217" s="19"/>
      <c r="M217" s="19"/>
    </row>
  </sheetData>
  <mergeCells count="83">
    <mergeCell ref="L215:L216"/>
    <mergeCell ref="M2:M3"/>
    <mergeCell ref="L18:L21"/>
    <mergeCell ref="L22:L27"/>
    <mergeCell ref="L32:L36"/>
    <mergeCell ref="L206:L208"/>
    <mergeCell ref="L209:L214"/>
    <mergeCell ref="L2:L3"/>
    <mergeCell ref="L4:L7"/>
    <mergeCell ref="L8:L9"/>
    <mergeCell ref="L10:L14"/>
    <mergeCell ref="L15:L17"/>
    <mergeCell ref="J215:J216"/>
    <mergeCell ref="K2:K3"/>
    <mergeCell ref="K4:K7"/>
    <mergeCell ref="K8:K9"/>
    <mergeCell ref="K10:K14"/>
    <mergeCell ref="K15:K17"/>
    <mergeCell ref="K18:K21"/>
    <mergeCell ref="K22:K27"/>
    <mergeCell ref="K32:K36"/>
    <mergeCell ref="K206:K208"/>
    <mergeCell ref="K209:K214"/>
    <mergeCell ref="K215:K216"/>
    <mergeCell ref="J18:J21"/>
    <mergeCell ref="J22:J27"/>
    <mergeCell ref="J32:J36"/>
    <mergeCell ref="J206:J208"/>
    <mergeCell ref="J209:J214"/>
    <mergeCell ref="J2:J3"/>
    <mergeCell ref="J4:J7"/>
    <mergeCell ref="J8:J9"/>
    <mergeCell ref="J10:J14"/>
    <mergeCell ref="J15:J17"/>
    <mergeCell ref="H206:H208"/>
    <mergeCell ref="H209:H214"/>
    <mergeCell ref="H215:H216"/>
    <mergeCell ref="I2:I3"/>
    <mergeCell ref="I4:I7"/>
    <mergeCell ref="I8:I9"/>
    <mergeCell ref="I10:I14"/>
    <mergeCell ref="I15:I17"/>
    <mergeCell ref="I18:I21"/>
    <mergeCell ref="I22:I27"/>
    <mergeCell ref="I32:I36"/>
    <mergeCell ref="I206:I208"/>
    <mergeCell ref="I209:I214"/>
    <mergeCell ref="I215:I216"/>
    <mergeCell ref="E209:E214"/>
    <mergeCell ref="E215:E216"/>
    <mergeCell ref="F2:F3"/>
    <mergeCell ref="G4:G7"/>
    <mergeCell ref="G8:G9"/>
    <mergeCell ref="G10:G14"/>
    <mergeCell ref="G15:G17"/>
    <mergeCell ref="G18:G21"/>
    <mergeCell ref="G22:G27"/>
    <mergeCell ref="G32:G36"/>
    <mergeCell ref="G206:G208"/>
    <mergeCell ref="G209:G214"/>
    <mergeCell ref="G215:G216"/>
    <mergeCell ref="A209:A214"/>
    <mergeCell ref="A215:A216"/>
    <mergeCell ref="B2:B3"/>
    <mergeCell ref="B4:B7"/>
    <mergeCell ref="C2:C3"/>
    <mergeCell ref="C4:C7"/>
    <mergeCell ref="A1:M1"/>
    <mergeCell ref="G2:H2"/>
    <mergeCell ref="A2:A3"/>
    <mergeCell ref="A4:A7"/>
    <mergeCell ref="A206:A208"/>
    <mergeCell ref="D2:D3"/>
    <mergeCell ref="E2:E3"/>
    <mergeCell ref="E4:E7"/>
    <mergeCell ref="E8:E9"/>
    <mergeCell ref="E10:E14"/>
    <mergeCell ref="E15:E17"/>
    <mergeCell ref="E18:E21"/>
    <mergeCell ref="E22:E27"/>
    <mergeCell ref="E32:E36"/>
    <mergeCell ref="E37:E40"/>
    <mergeCell ref="E206:E208"/>
  </mergeCells>
  <phoneticPr fontId="25" type="noConversion"/>
  <conditionalFormatting sqref="D10">
    <cfRule type="duplicateValues" dxfId="0" priority="1"/>
  </conditionalFormatting>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3</vt:i4>
      </vt:variant>
    </vt:vector>
  </HeadingPairs>
  <TitlesOfParts>
    <vt:vector size="14" baseType="lpstr">
      <vt:lpstr>汇总</vt:lpstr>
      <vt:lpstr>曾溪镇</vt:lpstr>
      <vt:lpstr>中池镇</vt:lpstr>
      <vt:lpstr>后柳镇</vt:lpstr>
      <vt:lpstr>饶峰镇</vt:lpstr>
      <vt:lpstr>池河镇</vt:lpstr>
      <vt:lpstr>迎丰镇</vt:lpstr>
      <vt:lpstr>喜河镇</vt:lpstr>
      <vt:lpstr>熨斗镇</vt:lpstr>
      <vt:lpstr>两河镇</vt:lpstr>
      <vt:lpstr>城关镇</vt:lpstr>
      <vt:lpstr>城关镇!Print_Titles</vt:lpstr>
      <vt:lpstr>两河镇!Print_Titles</vt:lpstr>
      <vt:lpstr>熨斗镇!Print_Titles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2019-09-12T02:15:00Z</dcterms:created>
  <dcterms:modified xsi:type="dcterms:W3CDTF">2019-09-27T03:34:59Z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