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<sst xmlns="http://schemas.openxmlformats.org/spreadsheetml/2006/main" count="167">
  <si>
    <t>附件1</t>
  </si>
  <si>
    <t>石泉县2019年脱贫攻坚财政专项扶贫资金基础设施项目和资金计划表</t>
  </si>
  <si>
    <t>序号</t>
  </si>
  <si>
    <t>项目类别</t>
  </si>
  <si>
    <t>项目名称</t>
  </si>
  <si>
    <t>建设性质</t>
  </si>
  <si>
    <t>实施地点（村组）</t>
  </si>
  <si>
    <t>建设内容及规模</t>
  </si>
  <si>
    <t>总投资（万元）</t>
  </si>
  <si>
    <t>受益对象（户/人）</t>
  </si>
  <si>
    <t>受益贫困户（户/人）</t>
  </si>
  <si>
    <t>绩效目标</t>
  </si>
  <si>
    <t>备注</t>
  </si>
  <si>
    <t>合  计</t>
  </si>
  <si>
    <t>一、交通项目</t>
  </si>
  <si>
    <t>组级路硬化22.26公里，产业路硬化31.82公里，道路维护1.05公里；新建便民桥7座</t>
  </si>
  <si>
    <t>（一）道路硬化</t>
  </si>
  <si>
    <t>城关镇</t>
  </si>
  <si>
    <t>组级路硬化</t>
  </si>
  <si>
    <t>新建</t>
  </si>
  <si>
    <t>农光村二组</t>
  </si>
  <si>
    <t>18户61人</t>
  </si>
  <si>
    <t>6户20人</t>
  </si>
  <si>
    <t>住户较多，村民已做好路基</t>
  </si>
  <si>
    <t>产业路硬化</t>
  </si>
  <si>
    <t>龙堰村六组</t>
  </si>
  <si>
    <t>23户68人</t>
  </si>
  <si>
    <t>7户27人</t>
  </si>
  <si>
    <t>原开行项目，但因未入库调为整合</t>
  </si>
  <si>
    <t>便民桥引线</t>
  </si>
  <si>
    <t>62户233人</t>
  </si>
  <si>
    <t>9户22人</t>
  </si>
  <si>
    <t>池河镇</t>
  </si>
  <si>
    <t>合心村五组</t>
  </si>
  <si>
    <t>26户104人</t>
  </si>
  <si>
    <t>5户9人</t>
  </si>
  <si>
    <t>桑园100亩</t>
  </si>
  <si>
    <t>饶峰镇</t>
  </si>
  <si>
    <t>大湾村七组东毛垭</t>
  </si>
  <si>
    <t>34户103人</t>
  </si>
  <si>
    <t>14户28人</t>
  </si>
  <si>
    <t>核桃60亩，辣椒30，烤烟25亩</t>
  </si>
  <si>
    <t>后柳镇</t>
  </si>
  <si>
    <t>磨石村十组850米；二组750米；</t>
  </si>
  <si>
    <t>37/113</t>
  </si>
  <si>
    <t>12/31</t>
  </si>
  <si>
    <t>养牛50头，茶园120亩；板栗园50亩；</t>
  </si>
  <si>
    <t>汉阴沟村四组</t>
  </si>
  <si>
    <t>25/120</t>
  </si>
  <si>
    <t>6/20</t>
  </si>
  <si>
    <t>魔芋40亩，核桃100亩，种养殖18户</t>
  </si>
  <si>
    <t>黑沟河村二组</t>
  </si>
  <si>
    <t>43/119</t>
  </si>
  <si>
    <t>9/18</t>
  </si>
  <si>
    <t>茶园200亩</t>
  </si>
  <si>
    <t>黑沟河村四、五组产业路</t>
  </si>
  <si>
    <t>30/86</t>
  </si>
  <si>
    <t>20/54</t>
  </si>
  <si>
    <t>核桃产业100亩，李子产业100亩，畜禽养殖10户</t>
  </si>
  <si>
    <t>长兴村五组</t>
  </si>
  <si>
    <t>17/45</t>
  </si>
  <si>
    <t>3/5</t>
  </si>
  <si>
    <t>李子园300亩</t>
  </si>
  <si>
    <t>黄村坝村七组</t>
  </si>
  <si>
    <t>10/34</t>
  </si>
  <si>
    <t>2/4</t>
  </si>
  <si>
    <t>核桃124亩，黄花20亩，畜禽养殖5户</t>
  </si>
  <si>
    <t>长安村二组</t>
  </si>
  <si>
    <t>17/67</t>
  </si>
  <si>
    <t>4/17</t>
  </si>
  <si>
    <t>核桃120亩，茶园300亩，养殖户18户</t>
  </si>
  <si>
    <t>柏桥村九组</t>
  </si>
  <si>
    <t>16户58人</t>
  </si>
  <si>
    <t>8户30人</t>
  </si>
  <si>
    <t>100亩烤烟，魔芋20余亩，养殖大户1户</t>
  </si>
  <si>
    <t>喜河镇</t>
  </si>
  <si>
    <t>大雁村四组产业路硬化</t>
  </si>
  <si>
    <t>35户114人</t>
  </si>
  <si>
    <t>19户61人</t>
  </si>
  <si>
    <t>枇杷园100亩，辣椒10亩，板栗10亩。</t>
  </si>
  <si>
    <t>遗留问题</t>
  </si>
  <si>
    <t>熨斗镇</t>
  </si>
  <si>
    <t>麦坪村二组（李家梁—大湾）</t>
  </si>
  <si>
    <t>56/186</t>
  </si>
  <si>
    <t>16/31</t>
  </si>
  <si>
    <t>烤烟260亩</t>
  </si>
  <si>
    <t>茨林村、瓦子沟、齐建、金星、双坪</t>
  </si>
  <si>
    <t>73户356人</t>
  </si>
  <si>
    <t>解决东区环线遗留问题</t>
  </si>
  <si>
    <t>齐建村四东区环线路至李家梁</t>
  </si>
  <si>
    <t>11户35人</t>
  </si>
  <si>
    <t>5户24人</t>
  </si>
  <si>
    <t>解决出行问题</t>
  </si>
  <si>
    <t>齐建村二组、四组齐家湾至环线路</t>
  </si>
  <si>
    <t>45户135人</t>
  </si>
  <si>
    <t>22户85人</t>
  </si>
  <si>
    <t>先联村四组产业路</t>
  </si>
  <si>
    <t>15户68人</t>
  </si>
  <si>
    <t>5户22人</t>
  </si>
  <si>
    <t>组级路改造</t>
  </si>
  <si>
    <t>改建</t>
  </si>
  <si>
    <t>先联至中河</t>
  </si>
  <si>
    <t>534户22341人</t>
  </si>
  <si>
    <t>183户642人</t>
  </si>
  <si>
    <t>板长村一组产业路</t>
  </si>
  <si>
    <t>34户117人</t>
  </si>
  <si>
    <t>19户57人</t>
  </si>
  <si>
    <t>云雾山镇</t>
  </si>
  <si>
    <t>松树沟村二组</t>
  </si>
  <si>
    <t>40户160人</t>
  </si>
  <si>
    <t>25户63人</t>
  </si>
  <si>
    <t>100多亩黄花</t>
  </si>
  <si>
    <t>曾溪镇</t>
  </si>
  <si>
    <t>高坎村五组</t>
  </si>
  <si>
    <t>43户126人</t>
  </si>
  <si>
    <t>3户/10人</t>
  </si>
  <si>
    <t>发展瓜蒌50亩，乌药50亩</t>
  </si>
  <si>
    <t>兴隆村二组、四组</t>
  </si>
  <si>
    <t>79户/284人</t>
  </si>
  <si>
    <t>16户/41人</t>
  </si>
  <si>
    <t>解决二组、四组群众出行难问题。</t>
  </si>
  <si>
    <t>（二）道路维护</t>
  </si>
  <si>
    <t>组级路塌方</t>
  </si>
  <si>
    <t>麦坪村四组</t>
  </si>
  <si>
    <t>16/58</t>
  </si>
  <si>
    <t>8/25</t>
  </si>
  <si>
    <t>300亩烤烟</t>
  </si>
  <si>
    <t>边坡治理</t>
  </si>
  <si>
    <t>前锋村一、三组</t>
  </si>
  <si>
    <t>修复水毁</t>
  </si>
  <si>
    <t>（三）便民桥</t>
  </si>
  <si>
    <t>两河镇</t>
  </si>
  <si>
    <t>便民桥</t>
  </si>
  <si>
    <t>兴坪村三组</t>
  </si>
  <si>
    <t>57户180人</t>
  </si>
  <si>
    <t>齐建村便民桥（三、四组）</t>
  </si>
  <si>
    <t>102户233人</t>
  </si>
  <si>
    <t>12/53</t>
  </si>
  <si>
    <t>板长村一组便民桥</t>
  </si>
  <si>
    <t>21户59人</t>
  </si>
  <si>
    <t>板长村五组便民桥</t>
  </si>
  <si>
    <t>52户253人</t>
  </si>
  <si>
    <t>21/59</t>
  </si>
  <si>
    <t>高坎村三组</t>
  </si>
  <si>
    <t>120户540人</t>
  </si>
  <si>
    <t>解决出行问题和产业发展</t>
  </si>
  <si>
    <t>二、水利项目</t>
  </si>
  <si>
    <t>新建安全饮水7处，堤防工程591米</t>
  </si>
  <si>
    <t>安全饮水</t>
  </si>
  <si>
    <t>共和村二、三组供水工程</t>
  </si>
  <si>
    <t>共和村二、三组</t>
  </si>
  <si>
    <t>后柳镇柏桥村一、二组供水工程</t>
  </si>
  <si>
    <t>后柳镇汉阴沟村二组供水工程</t>
  </si>
  <si>
    <t>曾溪镇兴隆村五组供水工程</t>
  </si>
  <si>
    <t>曾溪镇大沟村一、三组供水工程</t>
  </si>
  <si>
    <t>曾溪镇油坊湾村五组供水工程</t>
  </si>
  <si>
    <t>堤防工程</t>
  </si>
  <si>
    <t>591米</t>
  </si>
  <si>
    <t>铜钱峡村堤防建设</t>
  </si>
  <si>
    <t>铜钱峡村活动室外面</t>
  </si>
  <si>
    <t>63米</t>
  </si>
  <si>
    <t>保护活动室安全</t>
  </si>
  <si>
    <t>油坊湾村敬老院河堤</t>
  </si>
  <si>
    <t>油坊湾村敬老院</t>
  </si>
  <si>
    <t>528米</t>
  </si>
  <si>
    <t>51户51人</t>
  </si>
  <si>
    <t>保护敬老院安全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</si>
</sst>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50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22"/>
      <name val="黑体"/>
      <charset val="134"/>
    </font>
    <font>
      <sz val="10"/>
      <name val="仿宋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b/>
      <sz val="9"/>
      <name val="仿宋_GB2312"/>
      <charset val="134"/>
    </font>
    <font>
      <b/>
      <sz val="11"/>
      <name val="Calibri"/>
      <charset val="134"/>
    </font>
    <font>
      <b/>
      <sz val="9"/>
      <name val="Calibri"/>
      <charset val="134"/>
    </font>
    <font>
      <sz val="9"/>
      <color rgb="FFFF0000"/>
      <name val="宋体"/>
      <charset val="134"/>
      <scheme val="minor"/>
    </font>
    <font>
      <b/>
      <sz val="10"/>
      <name val="Calibri"/>
      <charset val="134"/>
    </font>
    <font>
      <sz val="11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仿宋_GB2312"/>
      <charset val="134"/>
    </font>
    <font>
      <b/>
      <sz val="9"/>
      <name val="Arial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4" fillId="20" borderId="11" applyNumberFormat="0" applyAlignment="0" applyProtection="0">
      <alignment vertical="center"/>
    </xf>
    <xf numFmtId="0" fontId="45" fillId="20" borderId="6" applyNumberFormat="0" applyAlignment="0" applyProtection="0">
      <alignment vertical="center"/>
    </xf>
    <xf numFmtId="0" fontId="46" fillId="21" borderId="12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>
      <alignment horizontal="center" vertical="center" wrapText="1"/>
    </xf>
    <xf numFmtId="0" fontId="14" fillId="0" borderId="1" xfId="40" applyFont="1" applyFill="1" applyBorder="1" applyAlignment="1">
      <alignment horizontal="center" vertical="center"/>
    </xf>
    <xf numFmtId="0" fontId="14" fillId="0" borderId="1" xfId="40" applyFont="1" applyFill="1" applyBorder="1" applyAlignment="1">
      <alignment horizontal="center" vertical="center" wrapText="1"/>
    </xf>
    <xf numFmtId="0" fontId="14" fillId="0" borderId="1" xfId="40" applyNumberFormat="1" applyFont="1" applyFill="1" applyBorder="1" applyAlignment="1">
      <alignment horizontal="center" vertical="center" wrapText="1"/>
    </xf>
    <xf numFmtId="0" fontId="15" fillId="0" borderId="1" xfId="40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9" fillId="0" borderId="1" xfId="4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40" applyFont="1" applyFill="1" applyBorder="1" applyAlignment="1">
      <alignment horizontal="center" vertical="center"/>
    </xf>
    <xf numFmtId="0" fontId="15" fillId="0" borderId="1" xfId="40" applyNumberFormat="1" applyFont="1" applyFill="1" applyBorder="1" applyAlignment="1">
      <alignment horizontal="center" vertical="center" wrapText="1"/>
    </xf>
    <xf numFmtId="0" fontId="6" fillId="0" borderId="1" xfId="40" applyFont="1" applyFill="1" applyBorder="1" applyAlignment="1">
      <alignment horizontal="center" vertical="center" wrapText="1"/>
    </xf>
    <xf numFmtId="0" fontId="14" fillId="0" borderId="1" xfId="40" applyNumberFormat="1" applyFont="1" applyFill="1" applyBorder="1" applyAlignment="1">
      <alignment horizontal="center" vertical="center"/>
    </xf>
    <xf numFmtId="0" fontId="6" fillId="0" borderId="1" xfId="40" applyNumberFormat="1" applyFont="1" applyFill="1" applyBorder="1" applyAlignment="1">
      <alignment horizontal="center" vertical="center"/>
    </xf>
    <xf numFmtId="49" fontId="14" fillId="0" borderId="1" xfId="40" applyNumberFormat="1" applyFont="1" applyFill="1" applyBorder="1" applyAlignment="1">
      <alignment horizontal="center" vertical="center" wrapText="1"/>
    </xf>
    <xf numFmtId="0" fontId="15" fillId="0" borderId="2" xfId="40" applyNumberFormat="1" applyFont="1" applyFill="1" applyBorder="1" applyAlignment="1">
      <alignment horizontal="center" vertical="center" wrapText="1"/>
    </xf>
    <xf numFmtId="0" fontId="15" fillId="0" borderId="2" xfId="40" applyFont="1" applyFill="1" applyBorder="1" applyAlignment="1">
      <alignment horizontal="center" vertical="center" wrapText="1"/>
    </xf>
    <xf numFmtId="0" fontId="6" fillId="0" borderId="2" xfId="40" applyNumberFormat="1" applyFont="1" applyFill="1" applyBorder="1" applyAlignment="1">
      <alignment horizontal="center" vertical="center"/>
    </xf>
    <xf numFmtId="0" fontId="14" fillId="0" borderId="2" xfId="40" applyNumberFormat="1" applyFont="1" applyFill="1" applyBorder="1" applyAlignment="1">
      <alignment horizontal="center" vertical="center"/>
    </xf>
    <xf numFmtId="49" fontId="14" fillId="0" borderId="2" xfId="40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13" fillId="0" borderId="2" xfId="51" applyNumberFormat="1" applyFont="1" applyFill="1" applyBorder="1" applyAlignment="1">
      <alignment horizontal="center" vertical="center" wrapText="1"/>
    </xf>
    <xf numFmtId="0" fontId="15" fillId="0" borderId="1" xfId="40" applyFont="1" applyFill="1" applyBorder="1" applyAlignment="1">
      <alignment horizontal="center" vertical="center"/>
    </xf>
    <xf numFmtId="0" fontId="15" fillId="0" borderId="1" xfId="40" applyNumberFormat="1" applyFont="1" applyFill="1" applyBorder="1" applyAlignment="1">
      <alignment horizontal="center" vertical="center" wrapText="1"/>
    </xf>
    <xf numFmtId="0" fontId="15" fillId="0" borderId="1" xfId="40" applyFont="1" applyFill="1" applyBorder="1" applyAlignment="1">
      <alignment horizontal="center" vertical="center" wrapText="1"/>
    </xf>
    <xf numFmtId="0" fontId="14" fillId="0" borderId="1" xfId="40" applyNumberFormat="1" applyFont="1" applyFill="1" applyBorder="1" applyAlignment="1">
      <alignment horizontal="center" vertical="center"/>
    </xf>
    <xf numFmtId="0" fontId="4" fillId="0" borderId="1" xfId="40" applyFont="1" applyFill="1" applyBorder="1" applyAlignment="1">
      <alignment horizontal="center" vertical="center"/>
    </xf>
    <xf numFmtId="0" fontId="16" fillId="0" borderId="1" xfId="40" applyFont="1" applyFill="1" applyBorder="1" applyAlignment="1">
      <alignment horizontal="center" vertical="center" wrapText="1"/>
    </xf>
    <xf numFmtId="0" fontId="15" fillId="0" borderId="3" xfId="40" applyFont="1" applyFill="1" applyBorder="1" applyAlignment="1">
      <alignment horizontal="center" vertical="center"/>
    </xf>
    <xf numFmtId="49" fontId="15" fillId="0" borderId="3" xfId="40" applyNumberFormat="1" applyFont="1" applyFill="1" applyBorder="1" applyAlignment="1">
      <alignment horizontal="center" vertical="center" wrapText="1"/>
    </xf>
    <xf numFmtId="0" fontId="15" fillId="0" borderId="3" xfId="40" applyFont="1" applyFill="1" applyBorder="1" applyAlignment="1">
      <alignment horizontal="center" vertical="center" wrapText="1"/>
    </xf>
    <xf numFmtId="0" fontId="17" fillId="0" borderId="3" xfId="40" applyFont="1" applyFill="1" applyBorder="1" applyAlignment="1">
      <alignment horizontal="center" vertical="center" wrapText="1"/>
    </xf>
    <xf numFmtId="0" fontId="17" fillId="0" borderId="3" xfId="40" applyNumberFormat="1" applyFont="1" applyFill="1" applyBorder="1" applyAlignment="1">
      <alignment horizontal="center" vertical="center" wrapText="1"/>
    </xf>
    <xf numFmtId="0" fontId="17" fillId="0" borderId="3" xfId="40" applyNumberFormat="1" applyFont="1" applyFill="1" applyBorder="1" applyAlignment="1">
      <alignment horizontal="center" vertical="center"/>
    </xf>
    <xf numFmtId="49" fontId="15" fillId="0" borderId="1" xfId="40" applyNumberFormat="1" applyFont="1" applyFill="1" applyBorder="1" applyAlignment="1">
      <alignment horizontal="center" vertical="center" wrapText="1"/>
    </xf>
    <xf numFmtId="0" fontId="15" fillId="0" borderId="3" xfId="4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40" applyFont="1" applyFill="1" applyBorder="1" applyAlignment="1">
      <alignment horizontal="center" vertical="center" wrapText="1"/>
    </xf>
    <xf numFmtId="0" fontId="17" fillId="0" borderId="1" xfId="40" applyNumberFormat="1" applyFont="1" applyFill="1" applyBorder="1" applyAlignment="1">
      <alignment horizontal="center" vertical="center" wrapText="1"/>
    </xf>
    <xf numFmtId="0" fontId="17" fillId="0" borderId="1" xfId="40" applyNumberFormat="1" applyFont="1" applyFill="1" applyBorder="1" applyAlignment="1">
      <alignment horizontal="center" vertical="center"/>
    </xf>
    <xf numFmtId="0" fontId="11" fillId="0" borderId="3" xfId="51" applyFont="1" applyFill="1" applyBorder="1" applyAlignment="1">
      <alignment horizontal="center" vertical="center"/>
    </xf>
    <xf numFmtId="0" fontId="13" fillId="0" borderId="3" xfId="51" applyFont="1" applyFill="1" applyBorder="1" applyAlignment="1">
      <alignment horizontal="center" vertical="center" wrapText="1"/>
    </xf>
    <xf numFmtId="0" fontId="11" fillId="0" borderId="3" xfId="51" applyFont="1" applyFill="1" applyBorder="1" applyAlignment="1">
      <alignment horizontal="center" vertical="center" wrapText="1"/>
    </xf>
    <xf numFmtId="0" fontId="11" fillId="0" borderId="3" xfId="5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4" xfId="40" applyFont="1" applyFill="1" applyBorder="1" applyAlignment="1">
      <alignment horizontal="center" vertical="center" wrapText="1"/>
    </xf>
    <xf numFmtId="0" fontId="16" fillId="0" borderId="5" xfId="40" applyFont="1" applyFill="1" applyBorder="1" applyAlignment="1">
      <alignment horizontal="center" vertical="center" wrapText="1"/>
    </xf>
    <xf numFmtId="0" fontId="19" fillId="0" borderId="1" xfId="40" applyFont="1" applyFill="1" applyBorder="1" applyAlignment="1">
      <alignment horizontal="center" vertical="center" wrapText="1"/>
    </xf>
    <xf numFmtId="0" fontId="16" fillId="0" borderId="4" xfId="40" applyFont="1" applyFill="1" applyBorder="1" applyAlignment="1">
      <alignment horizontal="center" vertical="center"/>
    </xf>
    <xf numFmtId="0" fontId="16" fillId="0" borderId="5" xfId="4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6" fillId="0" borderId="4" xfId="40" applyNumberFormat="1" applyFont="1" applyFill="1" applyBorder="1" applyAlignment="1">
      <alignment horizontal="center" vertical="center" wrapText="1"/>
    </xf>
    <xf numFmtId="49" fontId="16" fillId="0" borderId="5" xfId="40" applyNumberFormat="1" applyFont="1" applyFill="1" applyBorder="1" applyAlignment="1">
      <alignment horizontal="center" vertical="center" wrapText="1"/>
    </xf>
    <xf numFmtId="0" fontId="4" fillId="0" borderId="1" xfId="40" applyNumberFormat="1" applyFont="1" applyFill="1" applyBorder="1" applyAlignment="1">
      <alignment horizontal="center" vertical="center"/>
    </xf>
    <xf numFmtId="0" fontId="13" fillId="0" borderId="1" xfId="40" applyFont="1" applyFill="1" applyBorder="1" applyAlignment="1">
      <alignment horizontal="center" vertical="center" wrapText="1"/>
    </xf>
    <xf numFmtId="0" fontId="4" fillId="0" borderId="4" xfId="40" applyFont="1" applyFill="1" applyBorder="1" applyAlignment="1">
      <alignment horizontal="center" vertical="center"/>
    </xf>
    <xf numFmtId="0" fontId="4" fillId="0" borderId="5" xfId="40" applyFont="1" applyFill="1" applyBorder="1" applyAlignment="1">
      <alignment horizontal="center" vertical="center"/>
    </xf>
    <xf numFmtId="0" fontId="16" fillId="0" borderId="1" xfId="40" applyFont="1" applyFill="1" applyBorder="1" applyAlignment="1">
      <alignment horizontal="center" vertical="center"/>
    </xf>
    <xf numFmtId="0" fontId="22" fillId="0" borderId="1" xfId="40" applyFont="1" applyFill="1" applyBorder="1" applyAlignment="1">
      <alignment horizontal="center" vertical="center" wrapText="1"/>
    </xf>
    <xf numFmtId="0" fontId="22" fillId="0" borderId="1" xfId="40" applyNumberFormat="1" applyFont="1" applyFill="1" applyBorder="1" applyAlignment="1">
      <alignment horizontal="center" vertical="center"/>
    </xf>
    <xf numFmtId="0" fontId="13" fillId="0" borderId="4" xfId="51" applyFont="1" applyFill="1" applyBorder="1" applyAlignment="1">
      <alignment horizontal="center" vertical="center" wrapText="1"/>
    </xf>
    <xf numFmtId="0" fontId="13" fillId="0" borderId="5" xfId="51" applyFont="1" applyFill="1" applyBorder="1" applyAlignment="1">
      <alignment horizontal="center" vertical="center" wrapText="1"/>
    </xf>
    <xf numFmtId="0" fontId="23" fillId="0" borderId="1" xfId="5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4" fillId="0" borderId="1" xfId="40" applyFont="1" applyFill="1" applyBorder="1" applyAlignment="1">
      <alignment horizontal="center" vertical="center" wrapText="1"/>
    </xf>
    <xf numFmtId="0" fontId="16" fillId="0" borderId="1" xfId="4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0" xfId="51" applyFont="1" applyFill="1" applyBorder="1" applyAlignment="1"/>
    <xf numFmtId="0" fontId="14" fillId="0" borderId="0" xfId="40" applyFont="1" applyFill="1" applyBorder="1" applyAlignment="1">
      <alignment horizontal="center" vertical="center"/>
    </xf>
    <xf numFmtId="0" fontId="14" fillId="0" borderId="0" xfId="40" applyFont="1" applyFill="1" applyBorder="1" applyAlignment="1">
      <alignment vertical="center"/>
    </xf>
    <xf numFmtId="0" fontId="14" fillId="0" borderId="2" xfId="40" applyFont="1" applyFill="1" applyBorder="1" applyAlignment="1">
      <alignment horizontal="center" vertical="center" wrapText="1"/>
    </xf>
    <xf numFmtId="49" fontId="15" fillId="0" borderId="1" xfId="40" applyNumberFormat="1" applyFont="1" applyFill="1" applyBorder="1" applyAlignment="1">
      <alignment horizontal="center" vertical="center" wrapText="1"/>
    </xf>
    <xf numFmtId="0" fontId="14" fillId="0" borderId="1" xfId="40" applyFont="1" applyFill="1" applyBorder="1" applyAlignment="1">
      <alignment horizontal="center" vertical="center" wrapText="1"/>
    </xf>
    <xf numFmtId="0" fontId="14" fillId="0" borderId="0" xfId="40" applyFont="1" applyFill="1" applyBorder="1" applyAlignment="1">
      <alignment horizontal="center" vertical="center"/>
    </xf>
    <xf numFmtId="0" fontId="14" fillId="0" borderId="3" xfId="4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16" fillId="0" borderId="1" xfId="4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4" fillId="0" borderId="1" xfId="40" applyNumberFormat="1" applyFont="1" applyFill="1" applyBorder="1" applyAlignment="1">
      <alignment horizontal="center" vertical="center" wrapText="1"/>
    </xf>
    <xf numFmtId="0" fontId="25" fillId="0" borderId="1" xfId="40" applyFont="1" applyFill="1" applyBorder="1" applyAlignment="1">
      <alignment horizontal="left" vertical="center" wrapText="1"/>
    </xf>
    <xf numFmtId="0" fontId="4" fillId="0" borderId="0" xfId="40" applyFont="1" applyFill="1" applyBorder="1" applyAlignment="1">
      <alignment horizontal="center" vertical="center"/>
    </xf>
    <xf numFmtId="0" fontId="26" fillId="0" borderId="1" xfId="40" applyFont="1" applyFill="1" applyBorder="1" applyAlignment="1">
      <alignment horizontal="left" vertical="center" wrapText="1"/>
    </xf>
    <xf numFmtId="0" fontId="27" fillId="0" borderId="1" xfId="40" applyFont="1" applyFill="1" applyBorder="1" applyAlignment="1">
      <alignment horizontal="center" vertical="center" wrapText="1"/>
    </xf>
    <xf numFmtId="49" fontId="28" fillId="0" borderId="1" xfId="40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/>
    </xf>
    <xf numFmtId="0" fontId="4" fillId="0" borderId="4" xfId="51" applyNumberFormat="1" applyFont="1" applyFill="1" applyBorder="1" applyAlignment="1">
      <alignment horizontal="center" vertical="center" wrapText="1"/>
    </xf>
    <xf numFmtId="0" fontId="4" fillId="0" borderId="5" xfId="51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29" fillId="0" borderId="1" xfId="40" applyFont="1" applyFill="1" applyBorder="1" applyAlignment="1">
      <alignment horizontal="center" vertical="center" wrapText="1"/>
    </xf>
    <xf numFmtId="177" fontId="4" fillId="0" borderId="1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 6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0DCC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1"/>
  <sheetViews>
    <sheetView tabSelected="1" topLeftCell="A16" workbookViewId="0">
      <selection activeCell="F33" sqref="F33"/>
    </sheetView>
  </sheetViews>
  <sheetFormatPr defaultColWidth="9" defaultRowHeight="13.5"/>
  <cols>
    <col min="1" max="1" width="5.625" style="8" customWidth="1"/>
    <col min="2" max="2" width="8.625" style="9" customWidth="1"/>
    <col min="3" max="3" width="13.25" style="2" customWidth="1"/>
    <col min="4" max="4" width="6.25" style="2" customWidth="1"/>
    <col min="5" max="5" width="22.625" style="10" customWidth="1"/>
    <col min="6" max="6" width="10" style="11" customWidth="1"/>
    <col min="7" max="7" width="9.375" style="11" customWidth="1"/>
    <col min="8" max="8" width="9.375" style="10" customWidth="1"/>
    <col min="9" max="9" width="9" style="10" customWidth="1"/>
    <col min="10" max="10" width="30" style="9" customWidth="1"/>
    <col min="11" max="11" width="8.125" style="12" customWidth="1"/>
    <col min="12" max="16384" width="9" style="2"/>
  </cols>
  <sheetData>
    <row r="1" s="1" customFormat="1" ht="22" customHeight="1" spans="1:11">
      <c r="A1" s="13" t="s">
        <v>0</v>
      </c>
      <c r="B1" s="13"/>
      <c r="E1" s="14"/>
      <c r="F1" s="15"/>
      <c r="G1" s="15"/>
      <c r="H1" s="14"/>
      <c r="I1" s="14"/>
      <c r="J1" s="136"/>
      <c r="K1" s="137"/>
    </row>
    <row r="2" s="2" customFormat="1" ht="38" customHeight="1" spans="1:11">
      <c r="A2" s="16" t="s">
        <v>1</v>
      </c>
      <c r="B2" s="16"/>
      <c r="C2" s="16"/>
      <c r="D2" s="16"/>
      <c r="E2" s="17"/>
      <c r="F2" s="18"/>
      <c r="G2" s="18"/>
      <c r="H2" s="17"/>
      <c r="I2" s="17"/>
      <c r="J2" s="16"/>
      <c r="K2" s="17"/>
    </row>
    <row r="3" s="2" customFormat="1" ht="21" customHeight="1" spans="1:11">
      <c r="A3" s="19" t="s">
        <v>2</v>
      </c>
      <c r="B3" s="20" t="s">
        <v>3</v>
      </c>
      <c r="C3" s="20" t="s">
        <v>4</v>
      </c>
      <c r="D3" s="21" t="s">
        <v>5</v>
      </c>
      <c r="E3" s="22" t="s">
        <v>6</v>
      </c>
      <c r="F3" s="23" t="s">
        <v>7</v>
      </c>
      <c r="G3" s="24" t="s">
        <v>8</v>
      </c>
      <c r="H3" s="21" t="s">
        <v>9</v>
      </c>
      <c r="I3" s="21" t="s">
        <v>10</v>
      </c>
      <c r="J3" s="21" t="s">
        <v>11</v>
      </c>
      <c r="K3" s="21" t="s">
        <v>12</v>
      </c>
    </row>
    <row r="4" s="3" customFormat="1" ht="24.75" customHeight="1" spans="1:11">
      <c r="A4" s="25"/>
      <c r="B4" s="26"/>
      <c r="C4" s="26"/>
      <c r="D4" s="27"/>
      <c r="E4" s="28"/>
      <c r="F4" s="29"/>
      <c r="G4" s="30"/>
      <c r="H4" s="27"/>
      <c r="I4" s="27"/>
      <c r="J4" s="27"/>
      <c r="K4" s="27"/>
    </row>
    <row r="5" s="3" customFormat="1" ht="27" customHeight="1" spans="1:11">
      <c r="A5" s="31" t="s">
        <v>13</v>
      </c>
      <c r="B5" s="32"/>
      <c r="C5" s="26"/>
      <c r="D5" s="27"/>
      <c r="E5" s="28"/>
      <c r="F5" s="29"/>
      <c r="G5" s="33">
        <f>G6+G56</f>
        <v>3239.94</v>
      </c>
      <c r="H5" s="27"/>
      <c r="I5" s="27"/>
      <c r="J5" s="27"/>
      <c r="K5" s="27"/>
    </row>
    <row r="6" s="3" customFormat="1" ht="50" customHeight="1" spans="1:11">
      <c r="A6" s="34" t="s">
        <v>14</v>
      </c>
      <c r="B6" s="35"/>
      <c r="C6" s="26"/>
      <c r="D6" s="27"/>
      <c r="E6" s="36" t="s">
        <v>15</v>
      </c>
      <c r="F6" s="37"/>
      <c r="G6" s="37">
        <f>G7+G40+G45</f>
        <v>2963.94</v>
      </c>
      <c r="H6" s="27"/>
      <c r="I6" s="27"/>
      <c r="J6" s="27"/>
      <c r="K6" s="27"/>
    </row>
    <row r="7" s="4" customFormat="1" ht="21.95" customHeight="1" spans="1:11">
      <c r="A7" s="38" t="s">
        <v>16</v>
      </c>
      <c r="B7" s="39"/>
      <c r="C7" s="40"/>
      <c r="D7" s="41"/>
      <c r="E7" s="42"/>
      <c r="F7" s="43">
        <f>F8+F12+F14+F16+F25+F27+F35+F37</f>
        <v>54.08</v>
      </c>
      <c r="G7" s="43">
        <f>G8+G12+G14+G16+G25+G27+G35+G37</f>
        <v>2779.64</v>
      </c>
      <c r="H7" s="42"/>
      <c r="I7" s="42"/>
      <c r="J7" s="19"/>
      <c r="K7" s="22"/>
    </row>
    <row r="8" s="4" customFormat="1" ht="21.95" customHeight="1" spans="1:11">
      <c r="A8" s="44"/>
      <c r="B8" s="45" t="s">
        <v>17</v>
      </c>
      <c r="C8" s="46"/>
      <c r="D8" s="46"/>
      <c r="E8" s="46"/>
      <c r="F8" s="47">
        <f>SUM(F9:F11)</f>
        <v>6.2</v>
      </c>
      <c r="G8" s="47">
        <f>SUM(G9:G11)</f>
        <v>306.6</v>
      </c>
      <c r="H8" s="46"/>
      <c r="I8" s="46"/>
      <c r="J8" s="46"/>
      <c r="K8" s="46"/>
    </row>
    <row r="9" s="2" customFormat="1" ht="21.95" customHeight="1" spans="1:11">
      <c r="A9" s="48">
        <v>1</v>
      </c>
      <c r="B9" s="48"/>
      <c r="C9" s="49" t="s">
        <v>18</v>
      </c>
      <c r="D9" s="49" t="s">
        <v>19</v>
      </c>
      <c r="E9" s="49" t="s">
        <v>20</v>
      </c>
      <c r="F9" s="50">
        <v>4</v>
      </c>
      <c r="G9" s="50">
        <f>F9*53</f>
        <v>212</v>
      </c>
      <c r="H9" s="50" t="s">
        <v>21</v>
      </c>
      <c r="I9" s="50" t="s">
        <v>22</v>
      </c>
      <c r="J9" s="49" t="s">
        <v>23</v>
      </c>
      <c r="K9" s="49"/>
    </row>
    <row r="10" s="2" customFormat="1" ht="21.95" customHeight="1" spans="1:11">
      <c r="A10" s="48">
        <v>2</v>
      </c>
      <c r="B10" s="48"/>
      <c r="C10" s="51" t="s">
        <v>24</v>
      </c>
      <c r="D10" s="49" t="s">
        <v>19</v>
      </c>
      <c r="E10" s="49" t="s">
        <v>25</v>
      </c>
      <c r="F10" s="50">
        <v>1.2</v>
      </c>
      <c r="G10" s="50">
        <f t="shared" ref="G10:G15" si="0">F10*43</f>
        <v>51.6</v>
      </c>
      <c r="H10" s="50" t="s">
        <v>26</v>
      </c>
      <c r="I10" s="50" t="s">
        <v>27</v>
      </c>
      <c r="J10" s="49" t="s">
        <v>28</v>
      </c>
      <c r="K10" s="49"/>
    </row>
    <row r="11" s="2" customFormat="1" ht="21.95" customHeight="1" spans="1:11">
      <c r="A11" s="48">
        <v>3</v>
      </c>
      <c r="B11" s="48"/>
      <c r="C11" s="49" t="s">
        <v>29</v>
      </c>
      <c r="D11" s="49" t="s">
        <v>19</v>
      </c>
      <c r="E11" s="49" t="s">
        <v>25</v>
      </c>
      <c r="F11" s="50">
        <v>1</v>
      </c>
      <c r="G11" s="50">
        <f t="shared" si="0"/>
        <v>43</v>
      </c>
      <c r="H11" s="50" t="s">
        <v>30</v>
      </c>
      <c r="I11" s="50" t="s">
        <v>31</v>
      </c>
      <c r="J11" s="49" t="s">
        <v>28</v>
      </c>
      <c r="K11" s="49"/>
    </row>
    <row r="12" s="4" customFormat="1" ht="21.95" customHeight="1" spans="1:11">
      <c r="A12" s="52"/>
      <c r="B12" s="45" t="s">
        <v>32</v>
      </c>
      <c r="C12" s="53"/>
      <c r="D12" s="53"/>
      <c r="E12" s="53"/>
      <c r="F12" s="43">
        <f>SUM(F13:F13)</f>
        <v>2.76</v>
      </c>
      <c r="G12" s="43">
        <f>SUM(G13:G13)</f>
        <v>146.28</v>
      </c>
      <c r="H12" s="53"/>
      <c r="I12" s="53"/>
      <c r="J12" s="53"/>
      <c r="K12" s="53"/>
    </row>
    <row r="13" s="4" customFormat="1" ht="21.95" customHeight="1" spans="1:11">
      <c r="A13" s="44">
        <v>4</v>
      </c>
      <c r="B13" s="46"/>
      <c r="C13" s="46" t="s">
        <v>18</v>
      </c>
      <c r="D13" s="46" t="s">
        <v>19</v>
      </c>
      <c r="E13" s="46" t="s">
        <v>33</v>
      </c>
      <c r="F13" s="54">
        <v>2.76</v>
      </c>
      <c r="G13" s="54">
        <f>F13*53</f>
        <v>146.28</v>
      </c>
      <c r="H13" s="46" t="s">
        <v>34</v>
      </c>
      <c r="I13" s="46" t="s">
        <v>35</v>
      </c>
      <c r="J13" s="46" t="s">
        <v>36</v>
      </c>
      <c r="K13" s="46"/>
    </row>
    <row r="14" s="4" customFormat="1" ht="21.95" customHeight="1" spans="1:237">
      <c r="A14" s="44"/>
      <c r="B14" s="45" t="s">
        <v>37</v>
      </c>
      <c r="C14" s="46"/>
      <c r="D14" s="46"/>
      <c r="E14" s="46"/>
      <c r="F14" s="47">
        <f>SUM(F15:F15)</f>
        <v>1.4</v>
      </c>
      <c r="G14" s="47">
        <f>SUM(G15:G15)</f>
        <v>60.2</v>
      </c>
      <c r="H14" s="46"/>
      <c r="I14" s="46"/>
      <c r="J14" s="46"/>
      <c r="K14" s="46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</row>
    <row r="15" s="4" customFormat="1" ht="21.95" customHeight="1" spans="1:256">
      <c r="A15" s="51">
        <v>5</v>
      </c>
      <c r="B15" s="55"/>
      <c r="C15" s="51" t="s">
        <v>24</v>
      </c>
      <c r="D15" s="56" t="s">
        <v>19</v>
      </c>
      <c r="E15" s="49" t="s">
        <v>38</v>
      </c>
      <c r="F15" s="50">
        <v>1.4</v>
      </c>
      <c r="G15" s="51">
        <f t="shared" si="0"/>
        <v>60.2</v>
      </c>
      <c r="H15" s="57" t="s">
        <v>39</v>
      </c>
      <c r="I15" s="57" t="s">
        <v>40</v>
      </c>
      <c r="J15" s="49" t="s">
        <v>41</v>
      </c>
      <c r="K15" s="49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  <c r="IR15" s="138"/>
      <c r="IS15" s="138"/>
      <c r="IT15" s="138"/>
      <c r="IU15" s="138"/>
      <c r="IV15" s="138"/>
    </row>
    <row r="16" s="4" customFormat="1" ht="21.95" customHeight="1" spans="1:237">
      <c r="A16" s="44"/>
      <c r="B16" s="45" t="s">
        <v>42</v>
      </c>
      <c r="C16" s="46"/>
      <c r="D16" s="46"/>
      <c r="E16" s="46"/>
      <c r="F16" s="43">
        <f>SUM(F17:F24)</f>
        <v>13.19</v>
      </c>
      <c r="G16" s="43">
        <f>SUM(G17:G24)</f>
        <v>567.17</v>
      </c>
      <c r="H16" s="46"/>
      <c r="I16" s="46"/>
      <c r="J16" s="46"/>
      <c r="K16" s="46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</row>
    <row r="17" s="4" customFormat="1" ht="21.95" customHeight="1" spans="1:237">
      <c r="A17" s="58">
        <v>6</v>
      </c>
      <c r="B17" s="59"/>
      <c r="C17" s="51" t="s">
        <v>24</v>
      </c>
      <c r="D17" s="51" t="s">
        <v>19</v>
      </c>
      <c r="E17" s="51" t="s">
        <v>43</v>
      </c>
      <c r="F17" s="60">
        <v>1.6</v>
      </c>
      <c r="G17" s="61">
        <f t="shared" ref="G17:G23" si="1">F17*43</f>
        <v>68.8</v>
      </c>
      <c r="H17" s="49" t="s">
        <v>44</v>
      </c>
      <c r="I17" s="63" t="s">
        <v>45</v>
      </c>
      <c r="J17" s="49" t="s">
        <v>46</v>
      </c>
      <c r="K17" s="4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</row>
    <row r="18" s="4" customFormat="1" ht="21.95" customHeight="1" spans="1:237">
      <c r="A18" s="58">
        <v>7</v>
      </c>
      <c r="B18" s="59"/>
      <c r="C18" s="51" t="s">
        <v>24</v>
      </c>
      <c r="D18" s="51" t="s">
        <v>19</v>
      </c>
      <c r="E18" s="51" t="s">
        <v>47</v>
      </c>
      <c r="F18" s="62">
        <v>2</v>
      </c>
      <c r="G18" s="61">
        <f t="shared" si="1"/>
        <v>86</v>
      </c>
      <c r="H18" s="49" t="s">
        <v>48</v>
      </c>
      <c r="I18" s="63" t="s">
        <v>49</v>
      </c>
      <c r="J18" s="49" t="s">
        <v>50</v>
      </c>
      <c r="K18" s="4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39"/>
      <c r="HR18" s="139"/>
      <c r="HS18" s="139"/>
      <c r="HT18" s="139"/>
      <c r="HU18" s="139"/>
      <c r="HV18" s="139"/>
      <c r="HW18" s="139"/>
      <c r="HX18" s="139"/>
      <c r="HY18" s="139"/>
      <c r="HZ18" s="139"/>
      <c r="IA18" s="139"/>
      <c r="IB18" s="139"/>
      <c r="IC18" s="139"/>
    </row>
    <row r="19" s="4" customFormat="1" ht="21.95" customHeight="1" spans="1:237">
      <c r="A19" s="58">
        <v>8</v>
      </c>
      <c r="B19" s="59"/>
      <c r="C19" s="51" t="s">
        <v>24</v>
      </c>
      <c r="D19" s="51" t="s">
        <v>19</v>
      </c>
      <c r="E19" s="51" t="s">
        <v>51</v>
      </c>
      <c r="F19" s="62">
        <v>2.2</v>
      </c>
      <c r="G19" s="61">
        <f t="shared" si="1"/>
        <v>94.6</v>
      </c>
      <c r="H19" s="49" t="s">
        <v>52</v>
      </c>
      <c r="I19" s="63" t="s">
        <v>53</v>
      </c>
      <c r="J19" s="49" t="s">
        <v>54</v>
      </c>
      <c r="K19" s="4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39"/>
      <c r="FC19" s="139"/>
      <c r="FD19" s="139"/>
      <c r="FE19" s="139"/>
      <c r="FF19" s="139"/>
      <c r="FG19" s="139"/>
      <c r="FH19" s="139"/>
      <c r="FI19" s="139"/>
      <c r="FJ19" s="139"/>
      <c r="FK19" s="139"/>
      <c r="FL19" s="139"/>
      <c r="FM19" s="139"/>
      <c r="FN19" s="139"/>
      <c r="FO19" s="139"/>
      <c r="FP19" s="139"/>
      <c r="FQ19" s="139"/>
      <c r="FR19" s="139"/>
      <c r="FS19" s="139"/>
      <c r="FT19" s="139"/>
      <c r="FU19" s="139"/>
      <c r="FV19" s="139"/>
      <c r="FW19" s="139"/>
      <c r="FX19" s="139"/>
      <c r="FY19" s="139"/>
      <c r="FZ19" s="139"/>
      <c r="GA19" s="139"/>
      <c r="GB19" s="139"/>
      <c r="GC19" s="139"/>
      <c r="GD19" s="139"/>
      <c r="GE19" s="139"/>
      <c r="GF19" s="139"/>
      <c r="GG19" s="139"/>
      <c r="GH19" s="139"/>
      <c r="GI19" s="139"/>
      <c r="GJ19" s="139"/>
      <c r="GK19" s="139"/>
      <c r="GL19" s="139"/>
      <c r="GM19" s="139"/>
      <c r="GN19" s="139"/>
      <c r="GO19" s="139"/>
      <c r="GP19" s="139"/>
      <c r="GQ19" s="139"/>
      <c r="GR19" s="139"/>
      <c r="GS19" s="139"/>
      <c r="GT19" s="139"/>
      <c r="GU19" s="139"/>
      <c r="GV19" s="139"/>
      <c r="GW19" s="139"/>
      <c r="GX19" s="139"/>
      <c r="GY19" s="139"/>
      <c r="GZ19" s="139"/>
      <c r="HA19" s="139"/>
      <c r="HB19" s="139"/>
      <c r="HC19" s="139"/>
      <c r="HD19" s="139"/>
      <c r="HE19" s="139"/>
      <c r="HF19" s="139"/>
      <c r="HG19" s="139"/>
      <c r="HH19" s="139"/>
      <c r="HI19" s="139"/>
      <c r="HJ19" s="139"/>
      <c r="HK19" s="139"/>
      <c r="HL19" s="139"/>
      <c r="HM19" s="139"/>
      <c r="HN19" s="139"/>
      <c r="HO19" s="139"/>
      <c r="HP19" s="139"/>
      <c r="HQ19" s="139"/>
      <c r="HR19" s="139"/>
      <c r="HS19" s="139"/>
      <c r="HT19" s="139"/>
      <c r="HU19" s="139"/>
      <c r="HV19" s="139"/>
      <c r="HW19" s="139"/>
      <c r="HX19" s="139"/>
      <c r="HY19" s="139"/>
      <c r="HZ19" s="139"/>
      <c r="IA19" s="139"/>
      <c r="IB19" s="139"/>
      <c r="IC19" s="139"/>
    </row>
    <row r="20" s="4" customFormat="1" ht="21.95" customHeight="1" spans="1:237">
      <c r="A20" s="58">
        <v>9</v>
      </c>
      <c r="B20" s="59"/>
      <c r="C20" s="51" t="s">
        <v>24</v>
      </c>
      <c r="D20" s="51" t="s">
        <v>19</v>
      </c>
      <c r="E20" s="51" t="s">
        <v>55</v>
      </c>
      <c r="F20" s="62">
        <v>2.5</v>
      </c>
      <c r="G20" s="61">
        <f t="shared" si="1"/>
        <v>107.5</v>
      </c>
      <c r="H20" s="49" t="s">
        <v>56</v>
      </c>
      <c r="I20" s="63" t="s">
        <v>57</v>
      </c>
      <c r="J20" s="49" t="s">
        <v>58</v>
      </c>
      <c r="K20" s="49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  <c r="HB20" s="139"/>
      <c r="HC20" s="139"/>
      <c r="HD20" s="139"/>
      <c r="HE20" s="139"/>
      <c r="HF20" s="139"/>
      <c r="HG20" s="139"/>
      <c r="HH20" s="139"/>
      <c r="HI20" s="139"/>
      <c r="HJ20" s="139"/>
      <c r="HK20" s="139"/>
      <c r="HL20" s="139"/>
      <c r="HM20" s="139"/>
      <c r="HN20" s="139"/>
      <c r="HO20" s="139"/>
      <c r="HP20" s="139"/>
      <c r="HQ20" s="139"/>
      <c r="HR20" s="139"/>
      <c r="HS20" s="139"/>
      <c r="HT20" s="139"/>
      <c r="HU20" s="139"/>
      <c r="HV20" s="139"/>
      <c r="HW20" s="139"/>
      <c r="HX20" s="139"/>
      <c r="HY20" s="139"/>
      <c r="HZ20" s="139"/>
      <c r="IA20" s="139"/>
      <c r="IB20" s="139"/>
      <c r="IC20" s="139"/>
    </row>
    <row r="21" s="4" customFormat="1" ht="21.95" customHeight="1" spans="1:237">
      <c r="A21" s="58">
        <v>10</v>
      </c>
      <c r="B21" s="48"/>
      <c r="C21" s="51" t="s">
        <v>24</v>
      </c>
      <c r="D21" s="51" t="s">
        <v>19</v>
      </c>
      <c r="E21" s="51" t="s">
        <v>59</v>
      </c>
      <c r="F21" s="62">
        <v>2</v>
      </c>
      <c r="G21" s="61">
        <f t="shared" si="1"/>
        <v>86</v>
      </c>
      <c r="H21" s="63" t="s">
        <v>60</v>
      </c>
      <c r="I21" s="63" t="s">
        <v>61</v>
      </c>
      <c r="J21" s="49" t="s">
        <v>62</v>
      </c>
      <c r="K21" s="4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  <c r="DV21" s="139"/>
      <c r="DW21" s="139"/>
      <c r="DX21" s="139"/>
      <c r="DY21" s="139"/>
      <c r="DZ21" s="139"/>
      <c r="EA21" s="139"/>
      <c r="EB21" s="139"/>
      <c r="EC21" s="139"/>
      <c r="ED21" s="139"/>
      <c r="EE21" s="139"/>
      <c r="EF21" s="139"/>
      <c r="EG21" s="139"/>
      <c r="EH21" s="139"/>
      <c r="EI21" s="139"/>
      <c r="EJ21" s="139"/>
      <c r="EK21" s="139"/>
      <c r="EL21" s="139"/>
      <c r="EM21" s="139"/>
      <c r="EN21" s="139"/>
      <c r="EO21" s="139"/>
      <c r="EP21" s="139"/>
      <c r="EQ21" s="139"/>
      <c r="ER21" s="139"/>
      <c r="ES21" s="139"/>
      <c r="ET21" s="139"/>
      <c r="EU21" s="139"/>
      <c r="EV21" s="139"/>
      <c r="EW21" s="139"/>
      <c r="EX21" s="139"/>
      <c r="EY21" s="139"/>
      <c r="EZ21" s="139"/>
      <c r="FA21" s="139"/>
      <c r="FB21" s="139"/>
      <c r="FC21" s="139"/>
      <c r="FD21" s="139"/>
      <c r="FE21" s="139"/>
      <c r="FF21" s="139"/>
      <c r="FG21" s="139"/>
      <c r="FH21" s="139"/>
      <c r="FI21" s="139"/>
      <c r="FJ21" s="139"/>
      <c r="FK21" s="139"/>
      <c r="FL21" s="139"/>
      <c r="FM21" s="139"/>
      <c r="FN21" s="139"/>
      <c r="FO21" s="139"/>
      <c r="FP21" s="139"/>
      <c r="FQ21" s="139"/>
      <c r="FR21" s="139"/>
      <c r="FS21" s="139"/>
      <c r="FT21" s="139"/>
      <c r="FU21" s="139"/>
      <c r="FV21" s="139"/>
      <c r="FW21" s="139"/>
      <c r="FX21" s="139"/>
      <c r="FY21" s="139"/>
      <c r="FZ21" s="139"/>
      <c r="GA21" s="139"/>
      <c r="GB21" s="139"/>
      <c r="GC21" s="139"/>
      <c r="GD21" s="139"/>
      <c r="GE21" s="139"/>
      <c r="GF21" s="139"/>
      <c r="GG21" s="139"/>
      <c r="GH21" s="139"/>
      <c r="GI21" s="139"/>
      <c r="GJ21" s="139"/>
      <c r="GK21" s="139"/>
      <c r="GL21" s="139"/>
      <c r="GM21" s="139"/>
      <c r="GN21" s="139"/>
      <c r="GO21" s="139"/>
      <c r="GP21" s="139"/>
      <c r="GQ21" s="139"/>
      <c r="GR21" s="139"/>
      <c r="GS21" s="139"/>
      <c r="GT21" s="139"/>
      <c r="GU21" s="139"/>
      <c r="GV21" s="139"/>
      <c r="GW21" s="139"/>
      <c r="GX21" s="139"/>
      <c r="GY21" s="139"/>
      <c r="GZ21" s="139"/>
      <c r="HA21" s="139"/>
      <c r="HB21" s="139"/>
      <c r="HC21" s="139"/>
      <c r="HD21" s="139"/>
      <c r="HE21" s="139"/>
      <c r="HF21" s="139"/>
      <c r="HG21" s="139"/>
      <c r="HH21" s="139"/>
      <c r="HI21" s="139"/>
      <c r="HJ21" s="139"/>
      <c r="HK21" s="139"/>
      <c r="HL21" s="139"/>
      <c r="HM21" s="139"/>
      <c r="HN21" s="139"/>
      <c r="HO21" s="139"/>
      <c r="HP21" s="139"/>
      <c r="HQ21" s="139"/>
      <c r="HR21" s="139"/>
      <c r="HS21" s="139"/>
      <c r="HT21" s="139"/>
      <c r="HU21" s="139"/>
      <c r="HV21" s="139"/>
      <c r="HW21" s="139"/>
      <c r="HX21" s="139"/>
      <c r="HY21" s="139"/>
      <c r="HZ21" s="139"/>
      <c r="IA21" s="139"/>
      <c r="IB21" s="139"/>
      <c r="IC21" s="139"/>
    </row>
    <row r="22" s="4" customFormat="1" ht="21.95" customHeight="1" spans="1:237">
      <c r="A22" s="58">
        <v>11</v>
      </c>
      <c r="B22" s="59"/>
      <c r="C22" s="51" t="s">
        <v>24</v>
      </c>
      <c r="D22" s="51" t="s">
        <v>19</v>
      </c>
      <c r="E22" s="51" t="s">
        <v>63</v>
      </c>
      <c r="F22" s="62">
        <v>0.65</v>
      </c>
      <c r="G22" s="61">
        <f t="shared" si="1"/>
        <v>27.95</v>
      </c>
      <c r="H22" s="63" t="s">
        <v>64</v>
      </c>
      <c r="I22" s="63" t="s">
        <v>65</v>
      </c>
      <c r="J22" s="49" t="s">
        <v>66</v>
      </c>
      <c r="K22" s="49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</row>
    <row r="23" s="4" customFormat="1" ht="21.95" customHeight="1" spans="1:237">
      <c r="A23" s="58">
        <v>12</v>
      </c>
      <c r="B23" s="59"/>
      <c r="C23" s="51" t="s">
        <v>24</v>
      </c>
      <c r="D23" s="51" t="s">
        <v>19</v>
      </c>
      <c r="E23" s="51" t="s">
        <v>67</v>
      </c>
      <c r="F23" s="62">
        <v>1</v>
      </c>
      <c r="G23" s="61">
        <f t="shared" si="1"/>
        <v>43</v>
      </c>
      <c r="H23" s="63" t="s">
        <v>68</v>
      </c>
      <c r="I23" s="63" t="s">
        <v>69</v>
      </c>
      <c r="J23" s="49" t="s">
        <v>70</v>
      </c>
      <c r="K23" s="49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</row>
    <row r="24" s="4" customFormat="1" ht="21.95" customHeight="1" spans="1:237">
      <c r="A24" s="58">
        <v>13</v>
      </c>
      <c r="B24" s="64"/>
      <c r="C24" s="65" t="s">
        <v>24</v>
      </c>
      <c r="D24" s="65" t="s">
        <v>19</v>
      </c>
      <c r="E24" s="65" t="s">
        <v>71</v>
      </c>
      <c r="F24" s="66">
        <v>1.24</v>
      </c>
      <c r="G24" s="67">
        <v>53.32</v>
      </c>
      <c r="H24" s="68" t="s">
        <v>72</v>
      </c>
      <c r="I24" s="68" t="s">
        <v>73</v>
      </c>
      <c r="J24" s="141" t="s">
        <v>74</v>
      </c>
      <c r="K24" s="141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</row>
    <row r="25" s="4" customFormat="1" ht="21.95" customHeight="1" spans="1:256">
      <c r="A25" s="69"/>
      <c r="B25" s="70" t="s">
        <v>75</v>
      </c>
      <c r="C25" s="71"/>
      <c r="D25" s="71"/>
      <c r="E25" s="71"/>
      <c r="F25" s="72">
        <f>SUM(F26:F26)</f>
        <v>0.23</v>
      </c>
      <c r="G25" s="72">
        <f>SUM(G26:G26)</f>
        <v>9.89</v>
      </c>
      <c r="H25" s="71"/>
      <c r="I25" s="71"/>
      <c r="J25" s="71"/>
      <c r="K25" s="71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  <c r="IR25" s="138"/>
      <c r="IS25" s="138"/>
      <c r="IT25" s="138"/>
      <c r="IU25" s="138"/>
      <c r="IV25" s="138"/>
    </row>
    <row r="26" s="5" customFormat="1" ht="21.95" customHeight="1" spans="1:256">
      <c r="A26" s="73">
        <v>14</v>
      </c>
      <c r="B26" s="74"/>
      <c r="C26" s="75" t="s">
        <v>24</v>
      </c>
      <c r="D26" s="75" t="s">
        <v>19</v>
      </c>
      <c r="E26" s="75" t="s">
        <v>76</v>
      </c>
      <c r="F26" s="75">
        <v>0.23</v>
      </c>
      <c r="G26" s="76">
        <f>F26*43</f>
        <v>9.89</v>
      </c>
      <c r="H26" s="74" t="s">
        <v>77</v>
      </c>
      <c r="I26" s="142" t="s">
        <v>78</v>
      </c>
      <c r="J26" s="75" t="s">
        <v>79</v>
      </c>
      <c r="K26" s="143" t="s">
        <v>80</v>
      </c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  <c r="IT26" s="144"/>
      <c r="IU26" s="144"/>
      <c r="IV26" s="144"/>
    </row>
    <row r="27" s="4" customFormat="1" ht="21.95" customHeight="1" spans="1:256">
      <c r="A27" s="58"/>
      <c r="B27" s="77" t="s">
        <v>81</v>
      </c>
      <c r="C27" s="51"/>
      <c r="D27" s="58"/>
      <c r="E27" s="51"/>
      <c r="F27" s="78">
        <f>SUM(F28:F34)</f>
        <v>23.8</v>
      </c>
      <c r="G27" s="78">
        <f>SUM(G28:G34)</f>
        <v>1385</v>
      </c>
      <c r="H27" s="51"/>
      <c r="I27" s="51"/>
      <c r="J27" s="49"/>
      <c r="K27" s="4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  <c r="CW27" s="139"/>
      <c r="CX27" s="139"/>
      <c r="CY27" s="139"/>
      <c r="CZ27" s="139"/>
      <c r="DA27" s="139"/>
      <c r="DB27" s="139"/>
      <c r="DC27" s="139"/>
      <c r="DD27" s="139"/>
      <c r="DE27" s="139"/>
      <c r="DF27" s="139"/>
      <c r="DG27" s="139"/>
      <c r="DH27" s="139"/>
      <c r="DI27" s="139"/>
      <c r="DJ27" s="139"/>
      <c r="DK27" s="139"/>
      <c r="DL27" s="139"/>
      <c r="DM27" s="139"/>
      <c r="DN27" s="139"/>
      <c r="DO27" s="139"/>
      <c r="DP27" s="139"/>
      <c r="DQ27" s="139"/>
      <c r="DR27" s="139"/>
      <c r="DS27" s="139"/>
      <c r="DT27" s="139"/>
      <c r="DU27" s="139"/>
      <c r="DV27" s="139"/>
      <c r="DW27" s="139"/>
      <c r="DX27" s="139"/>
      <c r="DY27" s="139"/>
      <c r="DZ27" s="139"/>
      <c r="EA27" s="139"/>
      <c r="EB27" s="139"/>
      <c r="EC27" s="139"/>
      <c r="ED27" s="139"/>
      <c r="EE27" s="139"/>
      <c r="EF27" s="139"/>
      <c r="EG27" s="139"/>
      <c r="EH27" s="139"/>
      <c r="EI27" s="139"/>
      <c r="EJ27" s="139"/>
      <c r="EK27" s="139"/>
      <c r="EL27" s="139"/>
      <c r="EM27" s="139"/>
      <c r="EN27" s="139"/>
      <c r="EO27" s="139"/>
      <c r="EP27" s="139"/>
      <c r="EQ27" s="139"/>
      <c r="ER27" s="139"/>
      <c r="ES27" s="139"/>
      <c r="ET27" s="139"/>
      <c r="EU27" s="139"/>
      <c r="EV27" s="139"/>
      <c r="EW27" s="139"/>
      <c r="EX27" s="139"/>
      <c r="EY27" s="139"/>
      <c r="EZ27" s="139"/>
      <c r="FA27" s="139"/>
      <c r="FB27" s="139"/>
      <c r="FC27" s="139"/>
      <c r="FD27" s="139"/>
      <c r="FE27" s="139"/>
      <c r="FF27" s="139"/>
      <c r="FG27" s="139"/>
      <c r="FH27" s="139"/>
      <c r="FI27" s="139"/>
      <c r="FJ27" s="139"/>
      <c r="FK27" s="139"/>
      <c r="FL27" s="139"/>
      <c r="FM27" s="139"/>
      <c r="FN27" s="139"/>
      <c r="FO27" s="139"/>
      <c r="FP27" s="139"/>
      <c r="FQ27" s="139"/>
      <c r="FR27" s="139"/>
      <c r="FS27" s="139"/>
      <c r="FT27" s="139"/>
      <c r="FU27" s="139"/>
      <c r="FV27" s="139"/>
      <c r="FW27" s="139"/>
      <c r="FX27" s="139"/>
      <c r="FY27" s="139"/>
      <c r="FZ27" s="139"/>
      <c r="GA27" s="139"/>
      <c r="GB27" s="139"/>
      <c r="GC27" s="139"/>
      <c r="GD27" s="139"/>
      <c r="GE27" s="139"/>
      <c r="GF27" s="139"/>
      <c r="GG27" s="139"/>
      <c r="GH27" s="139"/>
      <c r="GI27" s="139"/>
      <c r="GJ27" s="139"/>
      <c r="GK27" s="139"/>
      <c r="GL27" s="139"/>
      <c r="GM27" s="139"/>
      <c r="GN27" s="139"/>
      <c r="GO27" s="139"/>
      <c r="GP27" s="139"/>
      <c r="GQ27" s="139"/>
      <c r="GR27" s="139"/>
      <c r="GS27" s="139"/>
      <c r="GT27" s="139"/>
      <c r="GU27" s="139"/>
      <c r="GV27" s="139"/>
      <c r="GW27" s="139"/>
      <c r="GX27" s="139"/>
      <c r="GY27" s="139"/>
      <c r="GZ27" s="139"/>
      <c r="HA27" s="139"/>
      <c r="HB27" s="139"/>
      <c r="HC27" s="139"/>
      <c r="HD27" s="139"/>
      <c r="HE27" s="139"/>
      <c r="HF27" s="139"/>
      <c r="HG27" s="139"/>
      <c r="HH27" s="139"/>
      <c r="HI27" s="139"/>
      <c r="HJ27" s="139"/>
      <c r="HK27" s="139"/>
      <c r="HL27" s="139"/>
      <c r="HM27" s="139"/>
      <c r="HN27" s="139"/>
      <c r="HO27" s="139"/>
      <c r="HP27" s="139"/>
      <c r="HQ27" s="139"/>
      <c r="HR27" s="139"/>
      <c r="HS27" s="139"/>
      <c r="HT27" s="139"/>
      <c r="HU27" s="139"/>
      <c r="HV27" s="139"/>
      <c r="HW27" s="139"/>
      <c r="HX27" s="139"/>
      <c r="HY27" s="139"/>
      <c r="HZ27" s="139"/>
      <c r="IA27" s="139"/>
      <c r="IB27" s="139"/>
      <c r="IC27" s="139"/>
      <c r="ID27" s="139"/>
      <c r="IE27" s="139"/>
      <c r="IF27" s="139"/>
      <c r="IG27" s="139"/>
      <c r="IH27" s="139"/>
      <c r="II27" s="139"/>
      <c r="IJ27" s="139"/>
      <c r="IK27" s="139"/>
      <c r="IL27" s="139"/>
      <c r="IM27" s="139"/>
      <c r="IN27" s="139"/>
      <c r="IO27" s="139"/>
      <c r="IP27" s="139"/>
      <c r="IQ27" s="139"/>
      <c r="IR27" s="139"/>
      <c r="IS27" s="139"/>
      <c r="IT27" s="139"/>
      <c r="IU27" s="139"/>
      <c r="IV27" s="139"/>
    </row>
    <row r="28" s="4" customFormat="1" ht="26" customHeight="1" spans="1:11">
      <c r="A28" s="79">
        <v>15</v>
      </c>
      <c r="B28" s="80"/>
      <c r="C28" s="81" t="s">
        <v>24</v>
      </c>
      <c r="D28" s="81" t="s">
        <v>19</v>
      </c>
      <c r="E28" s="82" t="s">
        <v>82</v>
      </c>
      <c r="F28" s="83">
        <v>3.5</v>
      </c>
      <c r="G28" s="84">
        <f t="shared" ref="G28:G32" si="2">F28*45</f>
        <v>157.5</v>
      </c>
      <c r="H28" s="81" t="s">
        <v>83</v>
      </c>
      <c r="I28" s="81" t="s">
        <v>84</v>
      </c>
      <c r="J28" s="145" t="s">
        <v>85</v>
      </c>
      <c r="K28" s="81"/>
    </row>
    <row r="29" s="4" customFormat="1" ht="23" customHeight="1" spans="1:11">
      <c r="A29" s="58">
        <v>16</v>
      </c>
      <c r="B29" s="85"/>
      <c r="C29" s="51" t="s">
        <v>24</v>
      </c>
      <c r="D29" s="51" t="s">
        <v>19</v>
      </c>
      <c r="E29" s="51" t="s">
        <v>86</v>
      </c>
      <c r="F29" s="59">
        <v>1.5</v>
      </c>
      <c r="G29" s="86">
        <f t="shared" si="2"/>
        <v>67.5</v>
      </c>
      <c r="H29" s="51" t="s">
        <v>87</v>
      </c>
      <c r="I29" s="51"/>
      <c r="J29" s="51" t="s">
        <v>88</v>
      </c>
      <c r="K29" s="51"/>
    </row>
    <row r="30" s="6" customFormat="1" ht="24" customHeight="1" spans="1:11">
      <c r="A30" s="79">
        <v>17</v>
      </c>
      <c r="B30" s="87"/>
      <c r="C30" s="51" t="s">
        <v>24</v>
      </c>
      <c r="D30" s="87" t="s">
        <v>19</v>
      </c>
      <c r="E30" s="88" t="s">
        <v>89</v>
      </c>
      <c r="F30" s="87">
        <v>1</v>
      </c>
      <c r="G30" s="86">
        <f t="shared" si="2"/>
        <v>45</v>
      </c>
      <c r="H30" s="87" t="s">
        <v>90</v>
      </c>
      <c r="I30" s="87" t="s">
        <v>91</v>
      </c>
      <c r="J30" s="49" t="s">
        <v>92</v>
      </c>
      <c r="K30" s="146"/>
    </row>
    <row r="31" s="6" customFormat="1" ht="24" customHeight="1" spans="1:11">
      <c r="A31" s="58">
        <v>18</v>
      </c>
      <c r="B31" s="87"/>
      <c r="C31" s="51" t="s">
        <v>24</v>
      </c>
      <c r="D31" s="87" t="s">
        <v>19</v>
      </c>
      <c r="E31" s="88" t="s">
        <v>93</v>
      </c>
      <c r="F31" s="87">
        <v>2.8</v>
      </c>
      <c r="G31" s="86">
        <f t="shared" si="2"/>
        <v>126</v>
      </c>
      <c r="H31" s="87" t="s">
        <v>94</v>
      </c>
      <c r="I31" s="87" t="s">
        <v>95</v>
      </c>
      <c r="J31" s="49" t="s">
        <v>92</v>
      </c>
      <c r="K31" s="146"/>
    </row>
    <row r="32" s="4" customFormat="1" ht="21.95" customHeight="1" spans="1:11">
      <c r="A32" s="79">
        <v>19</v>
      </c>
      <c r="B32" s="78"/>
      <c r="C32" s="51" t="s">
        <v>24</v>
      </c>
      <c r="D32" s="51" t="s">
        <v>19</v>
      </c>
      <c r="E32" s="51" t="s">
        <v>96</v>
      </c>
      <c r="F32" s="51">
        <v>1.5</v>
      </c>
      <c r="G32" s="86">
        <f t="shared" si="2"/>
        <v>67.5</v>
      </c>
      <c r="H32" s="51" t="s">
        <v>97</v>
      </c>
      <c r="I32" s="51" t="s">
        <v>98</v>
      </c>
      <c r="J32" s="49" t="s">
        <v>92</v>
      </c>
      <c r="K32" s="59"/>
    </row>
    <row r="33" s="4" customFormat="1" ht="21.95" customHeight="1" spans="1:11">
      <c r="A33" s="58">
        <v>20</v>
      </c>
      <c r="B33" s="85"/>
      <c r="C33" s="51" t="s">
        <v>99</v>
      </c>
      <c r="D33" s="51" t="s">
        <v>100</v>
      </c>
      <c r="E33" s="89" t="s">
        <v>101</v>
      </c>
      <c r="F33" s="90">
        <v>13</v>
      </c>
      <c r="G33" s="91">
        <v>900</v>
      </c>
      <c r="H33" s="51" t="s">
        <v>102</v>
      </c>
      <c r="I33" s="51" t="s">
        <v>103</v>
      </c>
      <c r="J33" s="49" t="s">
        <v>92</v>
      </c>
      <c r="K33" s="51"/>
    </row>
    <row r="34" s="4" customFormat="1" ht="21.95" customHeight="1" spans="1:11">
      <c r="A34" s="58">
        <v>21</v>
      </c>
      <c r="B34" s="85"/>
      <c r="C34" s="51" t="s">
        <v>24</v>
      </c>
      <c r="D34" s="51" t="s">
        <v>19</v>
      </c>
      <c r="E34" s="89" t="s">
        <v>104</v>
      </c>
      <c r="F34" s="90">
        <v>0.5</v>
      </c>
      <c r="G34" s="91">
        <v>21.5</v>
      </c>
      <c r="H34" s="51" t="s">
        <v>105</v>
      </c>
      <c r="I34" s="51" t="s">
        <v>106</v>
      </c>
      <c r="J34" s="49"/>
      <c r="K34" s="51"/>
    </row>
    <row r="35" s="4" customFormat="1" ht="21.95" customHeight="1" spans="1:11">
      <c r="A35" s="92"/>
      <c r="B35" s="93" t="s">
        <v>107</v>
      </c>
      <c r="C35" s="94"/>
      <c r="D35" s="94"/>
      <c r="E35" s="94"/>
      <c r="F35" s="95">
        <f>SUM(F36:F36)</f>
        <v>2</v>
      </c>
      <c r="G35" s="95">
        <f>SUM(G36:G36)</f>
        <v>86</v>
      </c>
      <c r="H35" s="94"/>
      <c r="I35" s="94"/>
      <c r="J35" s="94"/>
      <c r="K35" s="94"/>
    </row>
    <row r="36" s="4" customFormat="1" ht="21.95" customHeight="1" spans="1:11">
      <c r="A36" s="44">
        <v>22</v>
      </c>
      <c r="B36" s="46"/>
      <c r="C36" s="51" t="s">
        <v>24</v>
      </c>
      <c r="D36" s="46" t="s">
        <v>19</v>
      </c>
      <c r="E36" s="46" t="s">
        <v>108</v>
      </c>
      <c r="F36" s="54">
        <v>2</v>
      </c>
      <c r="G36" s="54">
        <f>F36*43</f>
        <v>86</v>
      </c>
      <c r="H36" s="46" t="s">
        <v>109</v>
      </c>
      <c r="I36" s="46" t="s">
        <v>110</v>
      </c>
      <c r="J36" s="46" t="s">
        <v>111</v>
      </c>
      <c r="K36" s="46"/>
    </row>
    <row r="37" s="4" customFormat="1" ht="21.95" customHeight="1" spans="1:11">
      <c r="A37" s="52"/>
      <c r="B37" s="45" t="s">
        <v>112</v>
      </c>
      <c r="C37" s="53"/>
      <c r="D37" s="53"/>
      <c r="E37" s="53"/>
      <c r="F37" s="47">
        <f>SUM(F38:F39)</f>
        <v>4.5</v>
      </c>
      <c r="G37" s="47">
        <f>SUM(G38:G39)</f>
        <v>218.5</v>
      </c>
      <c r="H37" s="53"/>
      <c r="I37" s="53"/>
      <c r="J37" s="53"/>
      <c r="K37" s="53"/>
    </row>
    <row r="38" s="4" customFormat="1" ht="21.95" customHeight="1" spans="1:11">
      <c r="A38" s="58">
        <v>23</v>
      </c>
      <c r="B38" s="78"/>
      <c r="C38" s="51" t="s">
        <v>24</v>
      </c>
      <c r="D38" s="51" t="s">
        <v>19</v>
      </c>
      <c r="E38" s="51" t="s">
        <v>113</v>
      </c>
      <c r="F38" s="51">
        <v>2</v>
      </c>
      <c r="G38" s="51">
        <f>F38*43</f>
        <v>86</v>
      </c>
      <c r="H38" s="96" t="s">
        <v>114</v>
      </c>
      <c r="I38" s="51" t="s">
        <v>115</v>
      </c>
      <c r="J38" s="51" t="s">
        <v>116</v>
      </c>
      <c r="K38" s="59"/>
    </row>
    <row r="39" s="4" customFormat="1" ht="21.95" customHeight="1" spans="1:11">
      <c r="A39" s="58">
        <v>24</v>
      </c>
      <c r="B39" s="78"/>
      <c r="C39" s="51" t="s">
        <v>18</v>
      </c>
      <c r="D39" s="51" t="s">
        <v>19</v>
      </c>
      <c r="E39" s="51" t="s">
        <v>117</v>
      </c>
      <c r="F39" s="51">
        <v>2.5</v>
      </c>
      <c r="G39" s="51">
        <f>F39*53</f>
        <v>132.5</v>
      </c>
      <c r="H39" s="51" t="s">
        <v>118</v>
      </c>
      <c r="I39" s="51" t="s">
        <v>119</v>
      </c>
      <c r="J39" s="51" t="s">
        <v>120</v>
      </c>
      <c r="K39" s="59"/>
    </row>
    <row r="40" s="4" customFormat="1" ht="21.95" customHeight="1" spans="1:11">
      <c r="A40" s="97" t="s">
        <v>121</v>
      </c>
      <c r="B40" s="98"/>
      <c r="C40" s="99"/>
      <c r="D40" s="78"/>
      <c r="E40" s="78"/>
      <c r="F40" s="78">
        <v>1.05</v>
      </c>
      <c r="G40" s="78">
        <f>G41+G43</f>
        <v>60.3</v>
      </c>
      <c r="H40" s="78"/>
      <c r="I40" s="78"/>
      <c r="J40" s="78"/>
      <c r="K40" s="131"/>
    </row>
    <row r="41" s="4" customFormat="1" ht="21.95" customHeight="1" spans="1:11">
      <c r="A41" s="100" t="s">
        <v>81</v>
      </c>
      <c r="B41" s="101"/>
      <c r="C41" s="99"/>
      <c r="D41" s="78"/>
      <c r="E41" s="78"/>
      <c r="F41" s="78">
        <f>F42</f>
        <v>0.05</v>
      </c>
      <c r="G41" s="78">
        <f>G42</f>
        <v>10</v>
      </c>
      <c r="H41" s="78"/>
      <c r="I41" s="78"/>
      <c r="J41" s="78"/>
      <c r="K41" s="131"/>
    </row>
    <row r="42" s="4" customFormat="1" ht="21.95" customHeight="1" spans="1:11">
      <c r="A42" s="58">
        <v>1</v>
      </c>
      <c r="B42" s="58"/>
      <c r="C42" s="51" t="s">
        <v>122</v>
      </c>
      <c r="D42" s="51" t="s">
        <v>19</v>
      </c>
      <c r="E42" s="89" t="s">
        <v>123</v>
      </c>
      <c r="F42" s="89">
        <v>0.05</v>
      </c>
      <c r="G42" s="91">
        <v>10</v>
      </c>
      <c r="H42" s="51" t="s">
        <v>124</v>
      </c>
      <c r="I42" s="85" t="s">
        <v>125</v>
      </c>
      <c r="J42" s="51" t="s">
        <v>126</v>
      </c>
      <c r="K42" s="51"/>
    </row>
    <row r="43" s="4" customFormat="1" ht="21.95" customHeight="1" spans="1:11">
      <c r="A43" s="100" t="s">
        <v>42</v>
      </c>
      <c r="B43" s="101"/>
      <c r="C43" s="78"/>
      <c r="D43" s="78"/>
      <c r="E43" s="78"/>
      <c r="F43" s="78">
        <f>F44</f>
        <v>1</v>
      </c>
      <c r="G43" s="78">
        <f>G44</f>
        <v>50.3</v>
      </c>
      <c r="H43" s="78"/>
      <c r="I43" s="147"/>
      <c r="J43" s="78"/>
      <c r="K43" s="78"/>
    </row>
    <row r="44" s="4" customFormat="1" ht="21.95" customHeight="1" spans="1:11">
      <c r="A44" s="51">
        <v>2</v>
      </c>
      <c r="B44" s="78"/>
      <c r="C44" s="51" t="s">
        <v>127</v>
      </c>
      <c r="D44" s="51" t="s">
        <v>19</v>
      </c>
      <c r="E44" s="51" t="s">
        <v>128</v>
      </c>
      <c r="F44" s="51">
        <v>1</v>
      </c>
      <c r="G44" s="51">
        <v>50.3</v>
      </c>
      <c r="H44" s="51"/>
      <c r="I44" s="51"/>
      <c r="J44" s="51" t="s">
        <v>129</v>
      </c>
      <c r="K44" s="59"/>
    </row>
    <row r="45" s="7" customFormat="1" ht="21.95" customHeight="1" spans="1:11">
      <c r="A45" s="102" t="s">
        <v>130</v>
      </c>
      <c r="B45" s="103"/>
      <c r="C45" s="51"/>
      <c r="D45" s="104"/>
      <c r="E45" s="105"/>
      <c r="F45" s="106">
        <f>F54+F48+F46+F50</f>
        <v>7</v>
      </c>
      <c r="G45" s="106">
        <f>G54+G48+G46+G50</f>
        <v>124</v>
      </c>
      <c r="H45" s="107"/>
      <c r="I45" s="107"/>
      <c r="J45" s="148"/>
      <c r="K45" s="57"/>
    </row>
    <row r="46" s="4" customFormat="1" ht="21.95" customHeight="1" spans="1:11">
      <c r="A46" s="108" t="s">
        <v>131</v>
      </c>
      <c r="B46" s="109"/>
      <c r="C46" s="78"/>
      <c r="D46" s="78"/>
      <c r="E46" s="51"/>
      <c r="F46" s="110">
        <f>SUM(F47:F47)</f>
        <v>1</v>
      </c>
      <c r="G46" s="110">
        <f>SUM(G47:G47)</f>
        <v>6</v>
      </c>
      <c r="H46" s="49"/>
      <c r="I46" s="149"/>
      <c r="J46" s="55"/>
      <c r="K46" s="55"/>
    </row>
    <row r="47" s="2" customFormat="1" ht="21.95" customHeight="1" spans="1:11">
      <c r="A47" s="58">
        <v>1</v>
      </c>
      <c r="B47" s="78"/>
      <c r="C47" s="51" t="s">
        <v>132</v>
      </c>
      <c r="D47" s="51" t="s">
        <v>19</v>
      </c>
      <c r="E47" s="51" t="s">
        <v>133</v>
      </c>
      <c r="F47" s="51">
        <v>1</v>
      </c>
      <c r="G47" s="51">
        <v>6</v>
      </c>
      <c r="H47" s="49" t="s">
        <v>134</v>
      </c>
      <c r="I47" s="51"/>
      <c r="J47" s="49" t="s">
        <v>92</v>
      </c>
      <c r="K47" s="150"/>
    </row>
    <row r="48" s="4" customFormat="1" ht="21.95" customHeight="1" spans="1:11">
      <c r="A48" s="97" t="s">
        <v>42</v>
      </c>
      <c r="B48" s="98"/>
      <c r="C48" s="78"/>
      <c r="D48" s="111"/>
      <c r="E48" s="78"/>
      <c r="F48" s="78">
        <f>SUM(F49:F49)</f>
        <v>1</v>
      </c>
      <c r="G48" s="78">
        <v>18</v>
      </c>
      <c r="H48" s="49"/>
      <c r="I48" s="99"/>
      <c r="J48" s="111"/>
      <c r="K48" s="78"/>
    </row>
    <row r="49" s="2" customFormat="1" ht="21.95" customHeight="1" spans="1:11">
      <c r="A49" s="58">
        <v>2</v>
      </c>
      <c r="B49" s="85"/>
      <c r="C49" s="51" t="s">
        <v>132</v>
      </c>
      <c r="D49" s="51" t="s">
        <v>19</v>
      </c>
      <c r="E49" s="51" t="s">
        <v>47</v>
      </c>
      <c r="F49" s="61">
        <v>1</v>
      </c>
      <c r="G49" s="61">
        <v>18</v>
      </c>
      <c r="H49" s="49" t="s">
        <v>48</v>
      </c>
      <c r="I49" s="63" t="s">
        <v>49</v>
      </c>
      <c r="J49" s="49" t="s">
        <v>92</v>
      </c>
      <c r="K49" s="49"/>
    </row>
    <row r="50" s="4" customFormat="1" ht="21.95" customHeight="1" spans="1:256">
      <c r="A50" s="112" t="s">
        <v>81</v>
      </c>
      <c r="B50" s="113"/>
      <c r="C50" s="78"/>
      <c r="D50" s="114"/>
      <c r="E50" s="78"/>
      <c r="F50" s="78">
        <f>SUM(F51:F53)</f>
        <v>4</v>
      </c>
      <c r="G50" s="78">
        <f>SUM(G51:G53)</f>
        <v>55</v>
      </c>
      <c r="H50" s="49"/>
      <c r="I50" s="78"/>
      <c r="J50" s="55"/>
      <c r="K50" s="55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/>
      <c r="DG50" s="151"/>
      <c r="DH50" s="151"/>
      <c r="DI50" s="151"/>
      <c r="DJ50" s="151"/>
      <c r="DK50" s="151"/>
      <c r="DL50" s="151"/>
      <c r="DM50" s="151"/>
      <c r="DN50" s="151"/>
      <c r="DO50" s="151"/>
      <c r="DP50" s="151"/>
      <c r="DQ50" s="151"/>
      <c r="DR50" s="151"/>
      <c r="DS50" s="151"/>
      <c r="DT50" s="151"/>
      <c r="DU50" s="151"/>
      <c r="DV50" s="151"/>
      <c r="DW50" s="151"/>
      <c r="DX50" s="151"/>
      <c r="DY50" s="151"/>
      <c r="DZ50" s="151"/>
      <c r="EA50" s="151"/>
      <c r="EB50" s="151"/>
      <c r="EC50" s="151"/>
      <c r="ED50" s="151"/>
      <c r="EE50" s="151"/>
      <c r="EF50" s="151"/>
      <c r="EG50" s="151"/>
      <c r="EH50" s="151"/>
      <c r="EI50" s="151"/>
      <c r="EJ50" s="151"/>
      <c r="EK50" s="151"/>
      <c r="EL50" s="151"/>
      <c r="EM50" s="151"/>
      <c r="EN50" s="151"/>
      <c r="EO50" s="151"/>
      <c r="EP50" s="151"/>
      <c r="EQ50" s="151"/>
      <c r="ER50" s="151"/>
      <c r="ES50" s="151"/>
      <c r="ET50" s="151"/>
      <c r="EU50" s="151"/>
      <c r="EV50" s="151"/>
      <c r="EW50" s="151"/>
      <c r="EX50" s="151"/>
      <c r="EY50" s="151"/>
      <c r="EZ50" s="151"/>
      <c r="FA50" s="151"/>
      <c r="FB50" s="151"/>
      <c r="FC50" s="151"/>
      <c r="FD50" s="151"/>
      <c r="FE50" s="151"/>
      <c r="FF50" s="151"/>
      <c r="FG50" s="151"/>
      <c r="FH50" s="151"/>
      <c r="FI50" s="151"/>
      <c r="FJ50" s="151"/>
      <c r="FK50" s="151"/>
      <c r="FL50" s="151"/>
      <c r="FM50" s="151"/>
      <c r="FN50" s="151"/>
      <c r="FO50" s="151"/>
      <c r="FP50" s="151"/>
      <c r="FQ50" s="151"/>
      <c r="FR50" s="151"/>
      <c r="FS50" s="151"/>
      <c r="FT50" s="151"/>
      <c r="FU50" s="151"/>
      <c r="FV50" s="151"/>
      <c r="FW50" s="151"/>
      <c r="FX50" s="151"/>
      <c r="FY50" s="151"/>
      <c r="FZ50" s="151"/>
      <c r="GA50" s="151"/>
      <c r="GB50" s="151"/>
      <c r="GC50" s="151"/>
      <c r="GD50" s="151"/>
      <c r="GE50" s="151"/>
      <c r="GF50" s="151"/>
      <c r="GG50" s="151"/>
      <c r="GH50" s="151"/>
      <c r="GI50" s="151"/>
      <c r="GJ50" s="151"/>
      <c r="GK50" s="151"/>
      <c r="GL50" s="151"/>
      <c r="GM50" s="151"/>
      <c r="GN50" s="151"/>
      <c r="GO50" s="151"/>
      <c r="GP50" s="151"/>
      <c r="GQ50" s="151"/>
      <c r="GR50" s="151"/>
      <c r="GS50" s="151"/>
      <c r="GT50" s="151"/>
      <c r="GU50" s="151"/>
      <c r="GV50" s="151"/>
      <c r="GW50" s="151"/>
      <c r="GX50" s="151"/>
      <c r="GY50" s="151"/>
      <c r="GZ50" s="151"/>
      <c r="HA50" s="151"/>
      <c r="HB50" s="151"/>
      <c r="HC50" s="151"/>
      <c r="HD50" s="151"/>
      <c r="HE50" s="151"/>
      <c r="HF50" s="151"/>
      <c r="HG50" s="151"/>
      <c r="HH50" s="151"/>
      <c r="HI50" s="151"/>
      <c r="HJ50" s="151"/>
      <c r="HK50" s="151"/>
      <c r="HL50" s="151"/>
      <c r="HM50" s="151"/>
      <c r="HN50" s="151"/>
      <c r="HO50" s="151"/>
      <c r="HP50" s="151"/>
      <c r="HQ50" s="151"/>
      <c r="HR50" s="151"/>
      <c r="HS50" s="151"/>
      <c r="HT50" s="151"/>
      <c r="HU50" s="151"/>
      <c r="HV50" s="151"/>
      <c r="HW50" s="151"/>
      <c r="HX50" s="151"/>
      <c r="HY50" s="151"/>
      <c r="HZ50" s="151"/>
      <c r="IA50" s="151"/>
      <c r="IB50" s="151"/>
      <c r="IC50" s="151"/>
      <c r="ID50" s="151"/>
      <c r="IE50" s="151"/>
      <c r="IF50" s="151"/>
      <c r="IG50" s="151"/>
      <c r="IH50" s="151"/>
      <c r="II50" s="151"/>
      <c r="IJ50" s="151"/>
      <c r="IK50" s="151"/>
      <c r="IL50" s="151"/>
      <c r="IM50" s="151"/>
      <c r="IN50" s="151"/>
      <c r="IO50" s="151"/>
      <c r="IP50" s="151"/>
      <c r="IQ50" s="151"/>
      <c r="IR50" s="151"/>
      <c r="IS50" s="151"/>
      <c r="IT50" s="151"/>
      <c r="IU50" s="151"/>
      <c r="IV50" s="151"/>
    </row>
    <row r="51" s="2" customFormat="1" ht="21.95" customHeight="1" spans="1:256">
      <c r="A51" s="58">
        <v>3</v>
      </c>
      <c r="B51" s="48"/>
      <c r="C51" s="51" t="s">
        <v>132</v>
      </c>
      <c r="D51" s="51" t="s">
        <v>19</v>
      </c>
      <c r="E51" s="49" t="s">
        <v>135</v>
      </c>
      <c r="F51" s="61">
        <v>2</v>
      </c>
      <c r="G51" s="61">
        <v>23</v>
      </c>
      <c r="H51" s="49" t="s">
        <v>136</v>
      </c>
      <c r="I51" s="49" t="s">
        <v>137</v>
      </c>
      <c r="J51" s="49" t="s">
        <v>92</v>
      </c>
      <c r="K51" s="152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39"/>
      <c r="CX51" s="139"/>
      <c r="CY51" s="139"/>
      <c r="CZ51" s="139"/>
      <c r="DA51" s="139"/>
      <c r="DB51" s="139"/>
      <c r="DC51" s="139"/>
      <c r="DD51" s="139"/>
      <c r="DE51" s="139"/>
      <c r="DF51" s="139"/>
      <c r="DG51" s="139"/>
      <c r="DH51" s="139"/>
      <c r="DI51" s="139"/>
      <c r="DJ51" s="139"/>
      <c r="DK51" s="139"/>
      <c r="DL51" s="139"/>
      <c r="DM51" s="139"/>
      <c r="DN51" s="139"/>
      <c r="DO51" s="139"/>
      <c r="DP51" s="139"/>
      <c r="DQ51" s="139"/>
      <c r="DR51" s="139"/>
      <c r="DS51" s="139"/>
      <c r="DT51" s="139"/>
      <c r="DU51" s="139"/>
      <c r="DV51" s="139"/>
      <c r="DW51" s="139"/>
      <c r="DX51" s="139"/>
      <c r="DY51" s="139"/>
      <c r="DZ51" s="139"/>
      <c r="EA51" s="139"/>
      <c r="EB51" s="139"/>
      <c r="EC51" s="139"/>
      <c r="ED51" s="139"/>
      <c r="EE51" s="139"/>
      <c r="EF51" s="139"/>
      <c r="EG51" s="139"/>
      <c r="EH51" s="139"/>
      <c r="EI51" s="139"/>
      <c r="EJ51" s="139"/>
      <c r="EK51" s="139"/>
      <c r="EL51" s="139"/>
      <c r="EM51" s="139"/>
      <c r="EN51" s="139"/>
      <c r="EO51" s="139"/>
      <c r="EP51" s="139"/>
      <c r="EQ51" s="139"/>
      <c r="ER51" s="139"/>
      <c r="ES51" s="139"/>
      <c r="ET51" s="139"/>
      <c r="EU51" s="139"/>
      <c r="EV51" s="139"/>
      <c r="EW51" s="139"/>
      <c r="EX51" s="139"/>
      <c r="EY51" s="139"/>
      <c r="EZ51" s="139"/>
      <c r="FA51" s="139"/>
      <c r="FB51" s="139"/>
      <c r="FC51" s="139"/>
      <c r="FD51" s="139"/>
      <c r="FE51" s="139"/>
      <c r="FF51" s="139"/>
      <c r="FG51" s="139"/>
      <c r="FH51" s="139"/>
      <c r="FI51" s="139"/>
      <c r="FJ51" s="139"/>
      <c r="FK51" s="139"/>
      <c r="FL51" s="139"/>
      <c r="FM51" s="139"/>
      <c r="FN51" s="139"/>
      <c r="FO51" s="139"/>
      <c r="FP51" s="139"/>
      <c r="FQ51" s="139"/>
      <c r="FR51" s="139"/>
      <c r="FS51" s="139"/>
      <c r="FT51" s="139"/>
      <c r="FU51" s="139"/>
      <c r="FV51" s="139"/>
      <c r="FW51" s="139"/>
      <c r="FX51" s="139"/>
      <c r="FY51" s="139"/>
      <c r="FZ51" s="139"/>
      <c r="GA51" s="139"/>
      <c r="GB51" s="139"/>
      <c r="GC51" s="139"/>
      <c r="GD51" s="139"/>
      <c r="GE51" s="139"/>
      <c r="GF51" s="139"/>
      <c r="GG51" s="139"/>
      <c r="GH51" s="139"/>
      <c r="GI51" s="139"/>
      <c r="GJ51" s="139"/>
      <c r="GK51" s="139"/>
      <c r="GL51" s="139"/>
      <c r="GM51" s="139"/>
      <c r="GN51" s="139"/>
      <c r="GO51" s="139"/>
      <c r="GP51" s="139"/>
      <c r="GQ51" s="139"/>
      <c r="GR51" s="139"/>
      <c r="GS51" s="139"/>
      <c r="GT51" s="139"/>
      <c r="GU51" s="139"/>
      <c r="GV51" s="139"/>
      <c r="GW51" s="139"/>
      <c r="GX51" s="139"/>
      <c r="GY51" s="139"/>
      <c r="GZ51" s="139"/>
      <c r="HA51" s="139"/>
      <c r="HB51" s="139"/>
      <c r="HC51" s="139"/>
      <c r="HD51" s="139"/>
      <c r="HE51" s="139"/>
      <c r="HF51" s="139"/>
      <c r="HG51" s="139"/>
      <c r="HH51" s="139"/>
      <c r="HI51" s="139"/>
      <c r="HJ51" s="139"/>
      <c r="HK51" s="139"/>
      <c r="HL51" s="139"/>
      <c r="HM51" s="139"/>
      <c r="HN51" s="139"/>
      <c r="HO51" s="139"/>
      <c r="HP51" s="139"/>
      <c r="HQ51" s="139"/>
      <c r="HR51" s="139"/>
      <c r="HS51" s="139"/>
      <c r="HT51" s="139"/>
      <c r="HU51" s="139"/>
      <c r="HV51" s="139"/>
      <c r="HW51" s="139"/>
      <c r="HX51" s="139"/>
      <c r="HY51" s="139"/>
      <c r="HZ51" s="139"/>
      <c r="IA51" s="139"/>
      <c r="IB51" s="139"/>
      <c r="IC51" s="139"/>
      <c r="ID51" s="139"/>
      <c r="IE51" s="139"/>
      <c r="IF51" s="139"/>
      <c r="IG51" s="139"/>
      <c r="IH51" s="139"/>
      <c r="II51" s="139"/>
      <c r="IJ51" s="139"/>
      <c r="IK51" s="139"/>
      <c r="IL51" s="139"/>
      <c r="IM51" s="139"/>
      <c r="IN51" s="139"/>
      <c r="IO51" s="139"/>
      <c r="IP51" s="139"/>
      <c r="IQ51" s="139"/>
      <c r="IR51" s="139"/>
      <c r="IS51" s="139"/>
      <c r="IT51" s="139"/>
      <c r="IU51" s="139"/>
      <c r="IV51" s="139"/>
    </row>
    <row r="52" s="2" customFormat="1" ht="21.95" customHeight="1" spans="1:256">
      <c r="A52" s="58">
        <v>4</v>
      </c>
      <c r="B52" s="48"/>
      <c r="C52" s="51" t="s">
        <v>132</v>
      </c>
      <c r="D52" s="51" t="s">
        <v>19</v>
      </c>
      <c r="E52" s="115" t="s">
        <v>138</v>
      </c>
      <c r="F52" s="116">
        <v>1</v>
      </c>
      <c r="G52" s="116">
        <v>20</v>
      </c>
      <c r="H52" s="49" t="s">
        <v>139</v>
      </c>
      <c r="I52" s="63"/>
      <c r="J52" s="49" t="s">
        <v>92</v>
      </c>
      <c r="K52" s="150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39"/>
      <c r="CX52" s="139"/>
      <c r="CY52" s="139"/>
      <c r="CZ52" s="139"/>
      <c r="DA52" s="139"/>
      <c r="DB52" s="139"/>
      <c r="DC52" s="139"/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39"/>
      <c r="DT52" s="139"/>
      <c r="DU52" s="139"/>
      <c r="DV52" s="139"/>
      <c r="DW52" s="139"/>
      <c r="DX52" s="139"/>
      <c r="DY52" s="139"/>
      <c r="DZ52" s="139"/>
      <c r="EA52" s="139"/>
      <c r="EB52" s="139"/>
      <c r="EC52" s="139"/>
      <c r="ED52" s="139"/>
      <c r="EE52" s="139"/>
      <c r="EF52" s="139"/>
      <c r="EG52" s="139"/>
      <c r="EH52" s="139"/>
      <c r="EI52" s="139"/>
      <c r="EJ52" s="139"/>
      <c r="EK52" s="139"/>
      <c r="EL52" s="139"/>
      <c r="EM52" s="139"/>
      <c r="EN52" s="139"/>
      <c r="EO52" s="139"/>
      <c r="EP52" s="139"/>
      <c r="EQ52" s="139"/>
      <c r="ER52" s="139"/>
      <c r="ES52" s="139"/>
      <c r="ET52" s="139"/>
      <c r="EU52" s="139"/>
      <c r="EV52" s="139"/>
      <c r="EW52" s="139"/>
      <c r="EX52" s="139"/>
      <c r="EY52" s="139"/>
      <c r="EZ52" s="139"/>
      <c r="FA52" s="139"/>
      <c r="FB52" s="139"/>
      <c r="FC52" s="139"/>
      <c r="FD52" s="139"/>
      <c r="FE52" s="139"/>
      <c r="FF52" s="139"/>
      <c r="FG52" s="139"/>
      <c r="FH52" s="139"/>
      <c r="FI52" s="139"/>
      <c r="FJ52" s="139"/>
      <c r="FK52" s="139"/>
      <c r="FL52" s="139"/>
      <c r="FM52" s="139"/>
      <c r="FN52" s="139"/>
      <c r="FO52" s="139"/>
      <c r="FP52" s="139"/>
      <c r="FQ52" s="139"/>
      <c r="FR52" s="139"/>
      <c r="FS52" s="139"/>
      <c r="FT52" s="139"/>
      <c r="FU52" s="139"/>
      <c r="FV52" s="139"/>
      <c r="FW52" s="139"/>
      <c r="FX52" s="139"/>
      <c r="FY52" s="139"/>
      <c r="FZ52" s="139"/>
      <c r="GA52" s="139"/>
      <c r="GB52" s="139"/>
      <c r="GC52" s="139"/>
      <c r="GD52" s="139"/>
      <c r="GE52" s="139"/>
      <c r="GF52" s="139"/>
      <c r="GG52" s="139"/>
      <c r="GH52" s="139"/>
      <c r="GI52" s="139"/>
      <c r="GJ52" s="139"/>
      <c r="GK52" s="139"/>
      <c r="GL52" s="139"/>
      <c r="GM52" s="139"/>
      <c r="GN52" s="139"/>
      <c r="GO52" s="139"/>
      <c r="GP52" s="139"/>
      <c r="GQ52" s="139"/>
      <c r="GR52" s="139"/>
      <c r="GS52" s="139"/>
      <c r="GT52" s="139"/>
      <c r="GU52" s="139"/>
      <c r="GV52" s="139"/>
      <c r="GW52" s="139"/>
      <c r="GX52" s="139"/>
      <c r="GY52" s="139"/>
      <c r="GZ52" s="139"/>
      <c r="HA52" s="139"/>
      <c r="HB52" s="139"/>
      <c r="HC52" s="139"/>
      <c r="HD52" s="139"/>
      <c r="HE52" s="139"/>
      <c r="HF52" s="139"/>
      <c r="HG52" s="139"/>
      <c r="HH52" s="139"/>
      <c r="HI52" s="139"/>
      <c r="HJ52" s="139"/>
      <c r="HK52" s="139"/>
      <c r="HL52" s="139"/>
      <c r="HM52" s="139"/>
      <c r="HN52" s="139"/>
      <c r="HO52" s="139"/>
      <c r="HP52" s="139"/>
      <c r="HQ52" s="139"/>
      <c r="HR52" s="139"/>
      <c r="HS52" s="139"/>
      <c r="HT52" s="139"/>
      <c r="HU52" s="139"/>
      <c r="HV52" s="139"/>
      <c r="HW52" s="139"/>
      <c r="HX52" s="139"/>
      <c r="HY52" s="139"/>
      <c r="HZ52" s="139"/>
      <c r="IA52" s="139"/>
      <c r="IB52" s="139"/>
      <c r="IC52" s="139"/>
      <c r="ID52" s="139"/>
      <c r="IE52" s="139"/>
      <c r="IF52" s="139"/>
      <c r="IG52" s="139"/>
      <c r="IH52" s="139"/>
      <c r="II52" s="139"/>
      <c r="IJ52" s="139"/>
      <c r="IK52" s="139"/>
      <c r="IL52" s="139"/>
      <c r="IM52" s="139"/>
      <c r="IN52" s="139"/>
      <c r="IO52" s="139"/>
      <c r="IP52" s="139"/>
      <c r="IQ52" s="139"/>
      <c r="IR52" s="139"/>
      <c r="IS52" s="139"/>
      <c r="IT52" s="139"/>
      <c r="IU52" s="139"/>
      <c r="IV52" s="139"/>
    </row>
    <row r="53" s="2" customFormat="1" ht="21.95" customHeight="1" spans="1:256">
      <c r="A53" s="58">
        <v>5</v>
      </c>
      <c r="B53" s="48"/>
      <c r="C53" s="51" t="s">
        <v>132</v>
      </c>
      <c r="D53" s="51" t="s">
        <v>19</v>
      </c>
      <c r="E53" s="115" t="s">
        <v>140</v>
      </c>
      <c r="F53" s="116">
        <v>1</v>
      </c>
      <c r="G53" s="116">
        <v>12</v>
      </c>
      <c r="H53" s="49" t="s">
        <v>141</v>
      </c>
      <c r="I53" s="49" t="s">
        <v>142</v>
      </c>
      <c r="J53" s="49" t="s">
        <v>92</v>
      </c>
      <c r="K53" s="152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  <c r="CP53" s="139"/>
      <c r="CQ53" s="139"/>
      <c r="CR53" s="139"/>
      <c r="CS53" s="139"/>
      <c r="CT53" s="139"/>
      <c r="CU53" s="139"/>
      <c r="CV53" s="139"/>
      <c r="CW53" s="139"/>
      <c r="CX53" s="139"/>
      <c r="CY53" s="139"/>
      <c r="CZ53" s="139"/>
      <c r="DA53" s="139"/>
      <c r="DB53" s="139"/>
      <c r="DC53" s="139"/>
      <c r="DD53" s="139"/>
      <c r="DE53" s="139"/>
      <c r="DF53" s="139"/>
      <c r="DG53" s="139"/>
      <c r="DH53" s="139"/>
      <c r="DI53" s="139"/>
      <c r="DJ53" s="139"/>
      <c r="DK53" s="139"/>
      <c r="DL53" s="139"/>
      <c r="DM53" s="139"/>
      <c r="DN53" s="139"/>
      <c r="DO53" s="139"/>
      <c r="DP53" s="139"/>
      <c r="DQ53" s="139"/>
      <c r="DR53" s="139"/>
      <c r="DS53" s="139"/>
      <c r="DT53" s="139"/>
      <c r="DU53" s="139"/>
      <c r="DV53" s="139"/>
      <c r="DW53" s="139"/>
      <c r="DX53" s="139"/>
      <c r="DY53" s="139"/>
      <c r="DZ53" s="139"/>
      <c r="EA53" s="139"/>
      <c r="EB53" s="139"/>
      <c r="EC53" s="139"/>
      <c r="ED53" s="139"/>
      <c r="EE53" s="139"/>
      <c r="EF53" s="139"/>
      <c r="EG53" s="139"/>
      <c r="EH53" s="139"/>
      <c r="EI53" s="139"/>
      <c r="EJ53" s="139"/>
      <c r="EK53" s="139"/>
      <c r="EL53" s="139"/>
      <c r="EM53" s="139"/>
      <c r="EN53" s="139"/>
      <c r="EO53" s="139"/>
      <c r="EP53" s="139"/>
      <c r="EQ53" s="139"/>
      <c r="ER53" s="139"/>
      <c r="ES53" s="139"/>
      <c r="ET53" s="139"/>
      <c r="EU53" s="139"/>
      <c r="EV53" s="139"/>
      <c r="EW53" s="139"/>
      <c r="EX53" s="139"/>
      <c r="EY53" s="139"/>
      <c r="EZ53" s="139"/>
      <c r="FA53" s="139"/>
      <c r="FB53" s="139"/>
      <c r="FC53" s="139"/>
      <c r="FD53" s="139"/>
      <c r="FE53" s="139"/>
      <c r="FF53" s="139"/>
      <c r="FG53" s="139"/>
      <c r="FH53" s="139"/>
      <c r="FI53" s="139"/>
      <c r="FJ53" s="139"/>
      <c r="FK53" s="139"/>
      <c r="FL53" s="139"/>
      <c r="FM53" s="139"/>
      <c r="FN53" s="139"/>
      <c r="FO53" s="139"/>
      <c r="FP53" s="139"/>
      <c r="FQ53" s="139"/>
      <c r="FR53" s="139"/>
      <c r="FS53" s="139"/>
      <c r="FT53" s="139"/>
      <c r="FU53" s="139"/>
      <c r="FV53" s="139"/>
      <c r="FW53" s="139"/>
      <c r="FX53" s="139"/>
      <c r="FY53" s="139"/>
      <c r="FZ53" s="139"/>
      <c r="GA53" s="139"/>
      <c r="GB53" s="139"/>
      <c r="GC53" s="139"/>
      <c r="GD53" s="139"/>
      <c r="GE53" s="139"/>
      <c r="GF53" s="139"/>
      <c r="GG53" s="139"/>
      <c r="GH53" s="139"/>
      <c r="GI53" s="139"/>
      <c r="GJ53" s="139"/>
      <c r="GK53" s="139"/>
      <c r="GL53" s="139"/>
      <c r="GM53" s="139"/>
      <c r="GN53" s="139"/>
      <c r="GO53" s="139"/>
      <c r="GP53" s="139"/>
      <c r="GQ53" s="139"/>
      <c r="GR53" s="139"/>
      <c r="GS53" s="139"/>
      <c r="GT53" s="139"/>
      <c r="GU53" s="139"/>
      <c r="GV53" s="139"/>
      <c r="GW53" s="139"/>
      <c r="GX53" s="139"/>
      <c r="GY53" s="139"/>
      <c r="GZ53" s="139"/>
      <c r="HA53" s="139"/>
      <c r="HB53" s="139"/>
      <c r="HC53" s="139"/>
      <c r="HD53" s="139"/>
      <c r="HE53" s="139"/>
      <c r="HF53" s="139"/>
      <c r="HG53" s="139"/>
      <c r="HH53" s="139"/>
      <c r="HI53" s="139"/>
      <c r="HJ53" s="139"/>
      <c r="HK53" s="139"/>
      <c r="HL53" s="139"/>
      <c r="HM53" s="139"/>
      <c r="HN53" s="139"/>
      <c r="HO53" s="139"/>
      <c r="HP53" s="139"/>
      <c r="HQ53" s="139"/>
      <c r="HR53" s="139"/>
      <c r="HS53" s="139"/>
      <c r="HT53" s="139"/>
      <c r="HU53" s="139"/>
      <c r="HV53" s="139"/>
      <c r="HW53" s="139"/>
      <c r="HX53" s="139"/>
      <c r="HY53" s="139"/>
      <c r="HZ53" s="139"/>
      <c r="IA53" s="139"/>
      <c r="IB53" s="139"/>
      <c r="IC53" s="139"/>
      <c r="ID53" s="139"/>
      <c r="IE53" s="139"/>
      <c r="IF53" s="139"/>
      <c r="IG53" s="139"/>
      <c r="IH53" s="139"/>
      <c r="II53" s="139"/>
      <c r="IJ53" s="139"/>
      <c r="IK53" s="139"/>
      <c r="IL53" s="139"/>
      <c r="IM53" s="139"/>
      <c r="IN53" s="139"/>
      <c r="IO53" s="139"/>
      <c r="IP53" s="139"/>
      <c r="IQ53" s="139"/>
      <c r="IR53" s="139"/>
      <c r="IS53" s="139"/>
      <c r="IT53" s="139"/>
      <c r="IU53" s="139"/>
      <c r="IV53" s="139"/>
    </row>
    <row r="54" s="4" customFormat="1" ht="21.95" customHeight="1" spans="1:11">
      <c r="A54" s="117" t="s">
        <v>112</v>
      </c>
      <c r="B54" s="118"/>
      <c r="C54" s="119"/>
      <c r="D54" s="45"/>
      <c r="E54" s="53"/>
      <c r="F54" s="47">
        <f>SUM(F55:F55)</f>
        <v>1</v>
      </c>
      <c r="G54" s="47">
        <f>SUM(G55:G55)</f>
        <v>45</v>
      </c>
      <c r="H54" s="49"/>
      <c r="I54" s="119"/>
      <c r="J54" s="53"/>
      <c r="K54" s="53"/>
    </row>
    <row r="55" s="2" customFormat="1" ht="21.95" customHeight="1" spans="1:11">
      <c r="A55" s="51">
        <v>6</v>
      </c>
      <c r="B55" s="78"/>
      <c r="C55" s="51" t="s">
        <v>132</v>
      </c>
      <c r="D55" s="56" t="s">
        <v>19</v>
      </c>
      <c r="E55" s="51" t="s">
        <v>143</v>
      </c>
      <c r="F55" s="51">
        <v>1</v>
      </c>
      <c r="G55" s="51">
        <v>45</v>
      </c>
      <c r="H55" s="49" t="s">
        <v>144</v>
      </c>
      <c r="I55" s="153"/>
      <c r="J55" s="49" t="s">
        <v>145</v>
      </c>
      <c r="K55" s="150"/>
    </row>
    <row r="56" s="4" customFormat="1" ht="30" customHeight="1" spans="1:11">
      <c r="A56" s="120" t="s">
        <v>146</v>
      </c>
      <c r="B56" s="121"/>
      <c r="C56" s="122"/>
      <c r="D56" s="122"/>
      <c r="E56" s="123" t="s">
        <v>147</v>
      </c>
      <c r="F56" s="124"/>
      <c r="G56" s="124">
        <f>G57+G67</f>
        <v>276</v>
      </c>
      <c r="H56" s="123"/>
      <c r="I56" s="123"/>
      <c r="J56" s="122"/>
      <c r="K56" s="123"/>
    </row>
    <row r="57" s="4" customFormat="1" ht="24.95" customHeight="1" spans="1:11">
      <c r="A57" s="38" t="s">
        <v>148</v>
      </c>
      <c r="B57" s="39"/>
      <c r="C57" s="122"/>
      <c r="D57" s="122"/>
      <c r="E57" s="123"/>
      <c r="F57" s="124">
        <v>7</v>
      </c>
      <c r="G57" s="124">
        <f>G58+G60+G63</f>
        <v>54</v>
      </c>
      <c r="H57" s="123"/>
      <c r="I57" s="123"/>
      <c r="J57" s="122"/>
      <c r="K57" s="123"/>
    </row>
    <row r="58" s="4" customFormat="1" ht="24.95" customHeight="1" spans="1:11">
      <c r="A58" s="125"/>
      <c r="B58" s="125" t="s">
        <v>131</v>
      </c>
      <c r="C58" s="122"/>
      <c r="D58" s="122"/>
      <c r="E58" s="123"/>
      <c r="F58" s="126">
        <v>1</v>
      </c>
      <c r="G58" s="126">
        <v>12</v>
      </c>
      <c r="H58" s="123"/>
      <c r="I58" s="123"/>
      <c r="J58" s="122"/>
      <c r="K58" s="123"/>
    </row>
    <row r="59" s="2" customFormat="1" ht="24.95" customHeight="1" spans="1:11">
      <c r="A59" s="19">
        <v>1</v>
      </c>
      <c r="B59" s="127" t="s">
        <v>148</v>
      </c>
      <c r="C59" s="128" t="s">
        <v>149</v>
      </c>
      <c r="D59" s="22" t="s">
        <v>100</v>
      </c>
      <c r="E59" s="128" t="s">
        <v>150</v>
      </c>
      <c r="F59" s="128">
        <v>1</v>
      </c>
      <c r="G59" s="128">
        <v>12</v>
      </c>
      <c r="H59" s="129"/>
      <c r="I59" s="129"/>
      <c r="J59" s="129"/>
      <c r="K59" s="129"/>
    </row>
    <row r="60" s="7" customFormat="1" ht="24.95" customHeight="1" spans="1:256">
      <c r="A60" s="114" t="s">
        <v>42</v>
      </c>
      <c r="B60" s="114"/>
      <c r="C60" s="78"/>
      <c r="D60" s="78"/>
      <c r="E60" s="78"/>
      <c r="F60" s="130">
        <f>SUM(F61:F62)</f>
        <v>3</v>
      </c>
      <c r="G60" s="51">
        <f>SUM(G61:G62)</f>
        <v>15</v>
      </c>
      <c r="H60" s="131"/>
      <c r="I60" s="154"/>
      <c r="J60" s="78"/>
      <c r="K60" s="55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1"/>
      <c r="DB60" s="151"/>
      <c r="DC60" s="151"/>
      <c r="DD60" s="151"/>
      <c r="DE60" s="151"/>
      <c r="DF60" s="151"/>
      <c r="DG60" s="151"/>
      <c r="DH60" s="151"/>
      <c r="DI60" s="151"/>
      <c r="DJ60" s="151"/>
      <c r="DK60" s="151"/>
      <c r="DL60" s="151"/>
      <c r="DM60" s="151"/>
      <c r="DN60" s="151"/>
      <c r="DO60" s="151"/>
      <c r="DP60" s="151"/>
      <c r="DQ60" s="151"/>
      <c r="DR60" s="151"/>
      <c r="DS60" s="151"/>
      <c r="DT60" s="151"/>
      <c r="DU60" s="151"/>
      <c r="DV60" s="151"/>
      <c r="DW60" s="151"/>
      <c r="DX60" s="151"/>
      <c r="DY60" s="151"/>
      <c r="DZ60" s="151"/>
      <c r="EA60" s="151"/>
      <c r="EB60" s="151"/>
      <c r="EC60" s="151"/>
      <c r="ED60" s="151"/>
      <c r="EE60" s="151"/>
      <c r="EF60" s="151"/>
      <c r="EG60" s="151"/>
      <c r="EH60" s="151"/>
      <c r="EI60" s="151"/>
      <c r="EJ60" s="151"/>
      <c r="EK60" s="151"/>
      <c r="EL60" s="151"/>
      <c r="EM60" s="151"/>
      <c r="EN60" s="151"/>
      <c r="EO60" s="151"/>
      <c r="EP60" s="151"/>
      <c r="EQ60" s="151"/>
      <c r="ER60" s="151"/>
      <c r="ES60" s="151"/>
      <c r="ET60" s="151"/>
      <c r="EU60" s="151"/>
      <c r="EV60" s="151"/>
      <c r="EW60" s="151"/>
      <c r="EX60" s="151"/>
      <c r="EY60" s="151"/>
      <c r="EZ60" s="151"/>
      <c r="FA60" s="151"/>
      <c r="FB60" s="151"/>
      <c r="FC60" s="151"/>
      <c r="FD60" s="151"/>
      <c r="FE60" s="151"/>
      <c r="FF60" s="151"/>
      <c r="FG60" s="151"/>
      <c r="FH60" s="151"/>
      <c r="FI60" s="151"/>
      <c r="FJ60" s="151"/>
      <c r="FK60" s="151"/>
      <c r="FL60" s="151"/>
      <c r="FM60" s="151"/>
      <c r="FN60" s="151"/>
      <c r="FO60" s="151"/>
      <c r="FP60" s="151"/>
      <c r="FQ60" s="151"/>
      <c r="FR60" s="151"/>
      <c r="FS60" s="151"/>
      <c r="FT60" s="151"/>
      <c r="FU60" s="151"/>
      <c r="FV60" s="151"/>
      <c r="FW60" s="151"/>
      <c r="FX60" s="151"/>
      <c r="FY60" s="151"/>
      <c r="FZ60" s="151"/>
      <c r="GA60" s="151"/>
      <c r="GB60" s="151"/>
      <c r="GC60" s="151"/>
      <c r="GD60" s="151"/>
      <c r="GE60" s="151"/>
      <c r="GF60" s="151"/>
      <c r="GG60" s="151"/>
      <c r="GH60" s="151"/>
      <c r="GI60" s="151"/>
      <c r="GJ60" s="151"/>
      <c r="GK60" s="151"/>
      <c r="GL60" s="151"/>
      <c r="GM60" s="151"/>
      <c r="GN60" s="151"/>
      <c r="GO60" s="151"/>
      <c r="GP60" s="151"/>
      <c r="GQ60" s="151"/>
      <c r="GR60" s="151"/>
      <c r="GS60" s="151"/>
      <c r="GT60" s="151"/>
      <c r="GU60" s="151"/>
      <c r="GV60" s="151"/>
      <c r="GW60" s="151"/>
      <c r="GX60" s="151"/>
      <c r="GY60" s="151"/>
      <c r="GZ60" s="151"/>
      <c r="HA60" s="151"/>
      <c r="HB60" s="151"/>
      <c r="HC60" s="151"/>
      <c r="HD60" s="151"/>
      <c r="HE60" s="151"/>
      <c r="HF60" s="151"/>
      <c r="HG60" s="151"/>
      <c r="HH60" s="151"/>
      <c r="HI60" s="151"/>
      <c r="HJ60" s="151"/>
      <c r="HK60" s="151"/>
      <c r="HL60" s="151"/>
      <c r="HM60" s="151"/>
      <c r="HN60" s="151"/>
      <c r="HO60" s="151"/>
      <c r="HP60" s="151"/>
      <c r="HQ60" s="151"/>
      <c r="HR60" s="151"/>
      <c r="HS60" s="151"/>
      <c r="HT60" s="151"/>
      <c r="HU60" s="151"/>
      <c r="HV60" s="151"/>
      <c r="HW60" s="151"/>
      <c r="HX60" s="151"/>
      <c r="HY60" s="151"/>
      <c r="HZ60" s="151"/>
      <c r="IA60" s="151"/>
      <c r="IB60" s="151"/>
      <c r="IC60" s="151"/>
      <c r="ID60" s="151"/>
      <c r="IE60" s="151"/>
      <c r="IF60" s="151"/>
      <c r="IG60" s="151"/>
      <c r="IH60" s="151"/>
      <c r="II60" s="151"/>
      <c r="IJ60" s="151"/>
      <c r="IK60" s="151"/>
      <c r="IL60" s="151"/>
      <c r="IM60" s="151"/>
      <c r="IN60" s="151"/>
      <c r="IO60" s="151"/>
      <c r="IP60" s="151"/>
      <c r="IQ60" s="151"/>
      <c r="IR60" s="151"/>
      <c r="IS60" s="151"/>
      <c r="IT60" s="151"/>
      <c r="IU60" s="151"/>
      <c r="IV60" s="151"/>
    </row>
    <row r="61" s="2" customFormat="1" ht="24.95" customHeight="1" spans="1:11">
      <c r="A61" s="58">
        <v>2</v>
      </c>
      <c r="B61" s="127" t="s">
        <v>148</v>
      </c>
      <c r="C61" s="132">
        <v>2</v>
      </c>
      <c r="D61" s="22" t="s">
        <v>19</v>
      </c>
      <c r="E61" s="21" t="s">
        <v>151</v>
      </c>
      <c r="F61" s="132">
        <v>2</v>
      </c>
      <c r="G61" s="129">
        <v>12</v>
      </c>
      <c r="H61" s="129"/>
      <c r="I61" s="129"/>
      <c r="J61" s="129"/>
      <c r="K61" s="129"/>
    </row>
    <row r="62" s="2" customFormat="1" ht="24.95" customHeight="1" spans="1:11">
      <c r="A62" s="127">
        <v>3</v>
      </c>
      <c r="B62" s="127" t="s">
        <v>148</v>
      </c>
      <c r="C62" s="129">
        <v>1</v>
      </c>
      <c r="D62" s="22" t="s">
        <v>19</v>
      </c>
      <c r="E62" s="127" t="s">
        <v>152</v>
      </c>
      <c r="F62" s="129">
        <v>1</v>
      </c>
      <c r="G62" s="129">
        <v>3</v>
      </c>
      <c r="H62" s="129"/>
      <c r="I62" s="129"/>
      <c r="J62" s="129"/>
      <c r="K62" s="129"/>
    </row>
    <row r="63" s="4" customFormat="1" ht="24.95" customHeight="1" spans="1:11">
      <c r="A63" s="133" t="s">
        <v>112</v>
      </c>
      <c r="B63" s="133"/>
      <c r="C63" s="123"/>
      <c r="D63" s="123"/>
      <c r="E63" s="134"/>
      <c r="F63" s="22">
        <f>SUM(F64:F66)</f>
        <v>3</v>
      </c>
      <c r="G63" s="22">
        <f>SUM(G64:G66)</f>
        <v>27</v>
      </c>
      <c r="H63" s="135"/>
      <c r="I63" s="135"/>
      <c r="J63" s="135"/>
      <c r="K63" s="135"/>
    </row>
    <row r="64" s="2" customFormat="1" ht="24.95" customHeight="1" spans="1:11">
      <c r="A64" s="19">
        <v>4</v>
      </c>
      <c r="B64" s="127" t="s">
        <v>148</v>
      </c>
      <c r="C64" s="132">
        <v>1</v>
      </c>
      <c r="D64" s="22" t="s">
        <v>19</v>
      </c>
      <c r="E64" s="21" t="s">
        <v>153</v>
      </c>
      <c r="F64" s="132">
        <v>1</v>
      </c>
      <c r="G64" s="129">
        <v>9</v>
      </c>
      <c r="H64" s="129"/>
      <c r="I64" s="129"/>
      <c r="J64" s="129"/>
      <c r="K64" s="129"/>
    </row>
    <row r="65" s="2" customFormat="1" ht="24.95" customHeight="1" spans="1:11">
      <c r="A65" s="127">
        <v>5</v>
      </c>
      <c r="B65" s="127" t="s">
        <v>148</v>
      </c>
      <c r="C65" s="132">
        <v>1</v>
      </c>
      <c r="D65" s="22" t="s">
        <v>19</v>
      </c>
      <c r="E65" s="21" t="s">
        <v>154</v>
      </c>
      <c r="F65" s="132">
        <v>1</v>
      </c>
      <c r="G65" s="129">
        <v>12</v>
      </c>
      <c r="H65" s="129"/>
      <c r="I65" s="129"/>
      <c r="J65" s="129"/>
      <c r="K65" s="129"/>
    </row>
    <row r="66" s="2" customFormat="1" ht="24.95" customHeight="1" spans="1:11">
      <c r="A66" s="19">
        <v>6</v>
      </c>
      <c r="B66" s="127" t="s">
        <v>148</v>
      </c>
      <c r="C66" s="132">
        <v>1</v>
      </c>
      <c r="D66" s="22" t="s">
        <v>19</v>
      </c>
      <c r="E66" s="21" t="s">
        <v>155</v>
      </c>
      <c r="F66" s="132">
        <v>1</v>
      </c>
      <c r="G66" s="129">
        <v>6</v>
      </c>
      <c r="H66" s="129"/>
      <c r="I66" s="129"/>
      <c r="J66" s="129"/>
      <c r="K66" s="129"/>
    </row>
    <row r="67" s="4" customFormat="1" ht="24.95" customHeight="1" spans="1:11">
      <c r="A67" s="38" t="s">
        <v>156</v>
      </c>
      <c r="B67" s="39"/>
      <c r="C67" s="122"/>
      <c r="D67" s="122"/>
      <c r="E67" s="123"/>
      <c r="F67" s="124" t="s">
        <v>157</v>
      </c>
      <c r="G67" s="124">
        <f>G68+G70</f>
        <v>222</v>
      </c>
      <c r="H67" s="123"/>
      <c r="I67" s="123"/>
      <c r="J67" s="122"/>
      <c r="K67" s="123"/>
    </row>
    <row r="68" s="4" customFormat="1" ht="24.95" customHeight="1" spans="1:11">
      <c r="A68" s="117" t="s">
        <v>107</v>
      </c>
      <c r="B68" s="118"/>
      <c r="C68" s="52"/>
      <c r="D68" s="52"/>
      <c r="E68" s="53"/>
      <c r="F68" s="155"/>
      <c r="G68" s="155">
        <v>15</v>
      </c>
      <c r="H68" s="53"/>
      <c r="I68" s="53"/>
      <c r="J68" s="52"/>
      <c r="K68" s="53"/>
    </row>
    <row r="69" s="2" customFormat="1" ht="24.95" customHeight="1" spans="1:11">
      <c r="A69" s="156">
        <v>1</v>
      </c>
      <c r="B69" s="51" t="s">
        <v>156</v>
      </c>
      <c r="C69" s="44" t="s">
        <v>158</v>
      </c>
      <c r="D69" s="44" t="s">
        <v>19</v>
      </c>
      <c r="E69" s="46" t="s">
        <v>159</v>
      </c>
      <c r="F69" s="157" t="s">
        <v>160</v>
      </c>
      <c r="G69" s="157">
        <v>15</v>
      </c>
      <c r="H69" s="46"/>
      <c r="I69" s="46"/>
      <c r="J69" s="46" t="s">
        <v>161</v>
      </c>
      <c r="K69" s="53"/>
    </row>
    <row r="70" s="2" customFormat="1" ht="24.95" customHeight="1" spans="1:11">
      <c r="A70" s="158" t="s">
        <v>112</v>
      </c>
      <c r="B70" s="159"/>
      <c r="C70" s="160"/>
      <c r="D70" s="161"/>
      <c r="E70" s="161"/>
      <c r="F70" s="160"/>
      <c r="G70" s="160">
        <f>G71</f>
        <v>207</v>
      </c>
      <c r="H70" s="162"/>
      <c r="I70" s="164"/>
      <c r="J70" s="161"/>
      <c r="K70" s="161"/>
    </row>
    <row r="71" s="2" customFormat="1" ht="24.95" customHeight="1" spans="1:11">
      <c r="A71" s="51">
        <v>2</v>
      </c>
      <c r="B71" s="51" t="s">
        <v>156</v>
      </c>
      <c r="C71" s="60" t="s">
        <v>162</v>
      </c>
      <c r="D71" s="56" t="s">
        <v>19</v>
      </c>
      <c r="E71" s="60" t="s">
        <v>163</v>
      </c>
      <c r="F71" s="60" t="s">
        <v>164</v>
      </c>
      <c r="G71" s="163">
        <v>207</v>
      </c>
      <c r="H71" s="153" t="s">
        <v>165</v>
      </c>
      <c r="I71" s="153" t="s">
        <v>165</v>
      </c>
      <c r="J71" s="46" t="s">
        <v>166</v>
      </c>
      <c r="K71" s="51"/>
    </row>
  </sheetData>
  <mergeCells count="31">
    <mergeCell ref="A1:B1"/>
    <mergeCell ref="A2:K2"/>
    <mergeCell ref="A5:B5"/>
    <mergeCell ref="A6:B6"/>
    <mergeCell ref="A7:B7"/>
    <mergeCell ref="A40:B40"/>
    <mergeCell ref="A41:B41"/>
    <mergeCell ref="A43:B43"/>
    <mergeCell ref="A45:B45"/>
    <mergeCell ref="A46:B46"/>
    <mergeCell ref="A48:B48"/>
    <mergeCell ref="A50:B50"/>
    <mergeCell ref="A54:B54"/>
    <mergeCell ref="A56:B56"/>
    <mergeCell ref="A57:B57"/>
    <mergeCell ref="A60:B60"/>
    <mergeCell ref="A63:B63"/>
    <mergeCell ref="A67:B67"/>
    <mergeCell ref="A68:B68"/>
    <mergeCell ref="A70:B7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629861111111111" right="0.554861111111111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2018-12-11T03:28:00Z</dcterms:created>
  <dcterms:modified xsi:type="dcterms:W3CDTF">2018-12-28T13:50:50Z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2052-11.1.0.8178</vt:lpwstr>
  </property>
  <property fmtid="{D5CDD505-2E9C-101B-9397-08002B2CF9AE}" pid="3" name="KSORubyTemplateID" linkTarget="0">
    <vt:lpwstr>14</vt:lpwstr>
  </property>
</Properties>
</file>