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19" activeTab="0"/>
  </bookViews>
  <sheets>
    <sheet name="2018年财政整合项目" sheetId="1" r:id="rId1"/>
  </sheets>
  <definedNames>
    <definedName name="_xlnm.Print_Titles" localSheetId="0">'2018年财政整合项目'!$3:$4</definedName>
  </definedNames>
  <calcPr fullCalcOnLoad="1"/>
</workbook>
</file>

<file path=xl/sharedStrings.xml><?xml version="1.0" encoding="utf-8"?>
<sst xmlns="http://schemas.openxmlformats.org/spreadsheetml/2006/main" count="81" uniqueCount="81">
  <si>
    <t>石泉县2018年脱贫攻坚基础设施第二批验收合格项目资金下达表</t>
  </si>
  <si>
    <t>单位：公里、座、万元</t>
  </si>
  <si>
    <t>序号</t>
  </si>
  <si>
    <t>项目名称</t>
  </si>
  <si>
    <t>项目计划投资规模</t>
  </si>
  <si>
    <t xml:space="preserve">项目计划投资资金 </t>
  </si>
  <si>
    <t>项目竣工核定规模</t>
  </si>
  <si>
    <t xml:space="preserve">项目竣工核定金额      </t>
  </si>
  <si>
    <t>已下达资金（万元）</t>
  </si>
  <si>
    <t>本次清算资金</t>
  </si>
  <si>
    <t>政府收支分类功能科目</t>
  </si>
  <si>
    <t>备注</t>
  </si>
  <si>
    <t>石财农（2018）17号</t>
  </si>
  <si>
    <t>石财农（2018）64号</t>
  </si>
  <si>
    <t>石财农（2018）73号</t>
  </si>
  <si>
    <t>小计</t>
  </si>
  <si>
    <t>合  计</t>
  </si>
  <si>
    <t>2130505生产发展</t>
  </si>
  <si>
    <t>一、道路硬化</t>
  </si>
  <si>
    <t>城关镇</t>
  </si>
  <si>
    <t>堡子社区产业路</t>
  </si>
  <si>
    <t>雷兴村产业路</t>
  </si>
  <si>
    <t>七里社区产业路</t>
  </si>
  <si>
    <t>新民村六组产业路</t>
  </si>
  <si>
    <t>江南社区四组产业路</t>
  </si>
  <si>
    <t>江南社区一组产业路</t>
  </si>
  <si>
    <t>新民村四组产业路</t>
  </si>
  <si>
    <t>新联村二组产业路</t>
  </si>
  <si>
    <t>城关镇沙河村道路硬化</t>
  </si>
  <si>
    <t>补验项目</t>
  </si>
  <si>
    <t>饶峰镇</t>
  </si>
  <si>
    <t>新华村三组产业路</t>
  </si>
  <si>
    <t>新华村二组产业路</t>
  </si>
  <si>
    <t>饶峰村十组产业路</t>
  </si>
  <si>
    <t>光明村一、二组产业路</t>
  </si>
  <si>
    <t>饶峰村一组产业路</t>
  </si>
  <si>
    <t>三岔河村三组产业路</t>
  </si>
  <si>
    <t>两河镇</t>
  </si>
  <si>
    <t>童关村产业路</t>
  </si>
  <si>
    <t>后柳镇</t>
  </si>
  <si>
    <t>金齐村组级路</t>
  </si>
  <si>
    <t>金齐村产业路</t>
  </si>
  <si>
    <t>中坝村产业路</t>
  </si>
  <si>
    <t>黑沟河村产业路</t>
  </si>
  <si>
    <t>磨石村产业路</t>
  </si>
  <si>
    <t>喜河镇</t>
  </si>
  <si>
    <t>喜河镇中心村组级路</t>
  </si>
  <si>
    <t>喜河镇团结村产业路</t>
  </si>
  <si>
    <t>喜河镇双沟村产业路</t>
  </si>
  <si>
    <t>喜河镇盘龙村产业路（八组陈家院子）</t>
  </si>
  <si>
    <t>喜河镇盘龙村产业路（二组柯家湾、张家湾）</t>
  </si>
  <si>
    <t>喜河镇盘龙村产业路（五组银盘梁）</t>
  </si>
  <si>
    <t>喜河镇树林村产业路</t>
  </si>
  <si>
    <t>熨斗镇</t>
  </si>
  <si>
    <t>齐建村四组潘家湾</t>
  </si>
  <si>
    <t>齐建村活动室坎下</t>
  </si>
  <si>
    <t>高兴村一组产业路</t>
  </si>
  <si>
    <t>瓦子沟村一组（含5月份验收汇总漏掉80米）</t>
  </si>
  <si>
    <t>中池镇</t>
  </si>
  <si>
    <t>军民村二组产业路硬化</t>
  </si>
  <si>
    <t>老湾村三组产业路硬化</t>
  </si>
  <si>
    <t>老湾村四、五组产业路硬化</t>
  </si>
  <si>
    <t>民主村八组产业路硬化</t>
  </si>
  <si>
    <t>迎丰镇</t>
  </si>
  <si>
    <t>派出所至白马寺</t>
  </si>
  <si>
    <t>二组村委会路口至余顺国老家</t>
  </si>
  <si>
    <t>红花坪村组级路</t>
  </si>
  <si>
    <t>庙梁村袁世清至五两沟桥</t>
  </si>
  <si>
    <t>红花坪合作社至胡家院子</t>
  </si>
  <si>
    <t>云雾山镇</t>
  </si>
  <si>
    <t>双河村七组产业路</t>
  </si>
  <si>
    <t>水田坪村一组、三组产业路硬化</t>
  </si>
  <si>
    <t>南沟村四组产业路硬化</t>
  </si>
  <si>
    <t>双河村五组产业路</t>
  </si>
  <si>
    <t>板桥村三组产业路硬化</t>
  </si>
  <si>
    <t>二、安全饮水</t>
  </si>
  <si>
    <t>2130504农村基础设施建设</t>
  </si>
  <si>
    <t>水利局实施</t>
  </si>
  <si>
    <t>城关镇江南社区安全饮水（四组方龙理处）</t>
  </si>
  <si>
    <t>城关镇江南社区安全饮水（四组郑金成处）</t>
  </si>
  <si>
    <t>两河镇高原村安全饮水工程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</si>
</sst>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_ "/>
    <numFmt numFmtId="179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8"/>
      <name val="方正小标宋简体"/>
      <family val="4"/>
    </font>
    <font>
      <sz val="9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21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7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1" fillId="0" borderId="9" xfId="45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9" fontId="5" fillId="33" borderId="0" xfId="0" applyNumberFormat="1" applyFont="1" applyFill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6" fillId="0" borderId="9" xfId="65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常规 149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 2 3 5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7" xfId="65"/>
    <cellStyle name="常规 5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5"/>
  <sheetViews>
    <sheetView tabSelected="1" zoomScale="115" zoomScaleNormal="115" workbookViewId="0" topLeftCell="A1">
      <pane ySplit="4" topLeftCell="A56" activePane="bottomLeft" state="frozen"/>
      <selection pane="bottomLeft" activeCell="E3" sqref="E3:E4"/>
    </sheetView>
  </sheetViews>
  <sheetFormatPr defaultColWidth="8.75390625" defaultRowHeight="14.25"/>
  <cols>
    <col min="1" max="1" width="4.25390625" style="3" customWidth="1"/>
    <col min="2" max="2" width="16.625" style="3" customWidth="1"/>
    <col min="3" max="4" width="9.875" style="3" customWidth="1"/>
    <col min="5" max="5" width="9.875" style="4" customWidth="1"/>
    <col min="6" max="6" width="9.875" style="5" customWidth="1"/>
    <col min="7" max="9" width="9.875" style="6" customWidth="1"/>
    <col min="10" max="10" width="7.00390625" style="6" customWidth="1"/>
    <col min="11" max="11" width="9.875" style="7" customWidth="1"/>
    <col min="12" max="12" width="7.00390625" style="3" customWidth="1"/>
    <col min="13" max="13" width="6.875" style="7" customWidth="1"/>
    <col min="14" max="232" width="8.75390625" style="3" customWidth="1"/>
  </cols>
  <sheetData>
    <row r="1" spans="1:13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8"/>
      <c r="B2" s="8"/>
      <c r="C2" s="8"/>
      <c r="D2" s="8"/>
      <c r="E2" s="8"/>
      <c r="F2" s="8"/>
      <c r="G2" s="8"/>
      <c r="H2" s="8"/>
      <c r="I2" s="8"/>
      <c r="J2" s="33" t="s">
        <v>1</v>
      </c>
      <c r="K2" s="34"/>
      <c r="L2" s="35"/>
      <c r="M2" s="36"/>
    </row>
    <row r="3" spans="1:13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37"/>
      <c r="K3" s="14" t="s">
        <v>9</v>
      </c>
      <c r="L3" s="38" t="s">
        <v>10</v>
      </c>
      <c r="M3" s="14" t="s">
        <v>11</v>
      </c>
    </row>
    <row r="4" spans="1:13" s="1" customFormat="1" ht="25.5" customHeight="1">
      <c r="A4" s="9"/>
      <c r="B4" s="9"/>
      <c r="C4" s="9"/>
      <c r="D4" s="9"/>
      <c r="E4" s="10"/>
      <c r="F4" s="11"/>
      <c r="G4" s="14" t="s">
        <v>12</v>
      </c>
      <c r="H4" s="14" t="s">
        <v>13</v>
      </c>
      <c r="I4" s="14" t="s">
        <v>14</v>
      </c>
      <c r="J4" s="14" t="s">
        <v>15</v>
      </c>
      <c r="K4" s="14"/>
      <c r="L4" s="39"/>
      <c r="M4" s="14"/>
    </row>
    <row r="5" spans="1:13" s="2" customFormat="1" ht="21.75" customHeight="1">
      <c r="A5" s="15" t="s">
        <v>16</v>
      </c>
      <c r="B5" s="15"/>
      <c r="C5" s="16"/>
      <c r="D5" s="16">
        <f>D6+D62</f>
        <v>1983.8</v>
      </c>
      <c r="E5" s="16"/>
      <c r="F5" s="16">
        <f>F6+F62</f>
        <v>1579.778</v>
      </c>
      <c r="G5" s="16">
        <f>G6+G62</f>
        <v>774</v>
      </c>
      <c r="H5" s="16">
        <f>H6+H62</f>
        <v>121</v>
      </c>
      <c r="I5" s="16">
        <f>I6+I62</f>
        <v>137.55</v>
      </c>
      <c r="J5" s="16">
        <f>G5+H5+I5</f>
        <v>1032.55</v>
      </c>
      <c r="K5" s="16">
        <f>K6+K62</f>
        <v>547.228</v>
      </c>
      <c r="L5" s="40" t="s">
        <v>17</v>
      </c>
      <c r="M5" s="41"/>
    </row>
    <row r="6" spans="1:13" s="2" customFormat="1" ht="21.75" customHeight="1">
      <c r="A6" s="15" t="s">
        <v>18</v>
      </c>
      <c r="B6" s="15"/>
      <c r="C6" s="16">
        <f>SUM(C7+C17+C24+C26+C32+C40+C45+C50+C56)</f>
        <v>71.65</v>
      </c>
      <c r="D6" s="16">
        <f aca="true" t="shared" si="0" ref="D6:J6">SUM(D7+D17+D24+D26+D32+D40+D45+D50+D56)</f>
        <v>1968.8</v>
      </c>
      <c r="E6" s="16">
        <f t="shared" si="0"/>
        <v>59.04949999999999</v>
      </c>
      <c r="F6" s="16">
        <f t="shared" si="0"/>
        <v>1565.378</v>
      </c>
      <c r="G6" s="16">
        <f t="shared" si="0"/>
        <v>766</v>
      </c>
      <c r="H6" s="16">
        <f t="shared" si="0"/>
        <v>121</v>
      </c>
      <c r="I6" s="16">
        <f t="shared" si="0"/>
        <v>137.55</v>
      </c>
      <c r="J6" s="16">
        <f aca="true" t="shared" si="1" ref="J6:J37">G6+H6+I6</f>
        <v>1024.55</v>
      </c>
      <c r="K6" s="16">
        <f>SUM(K7+K17+K24+K26+K32+K40+K45+K50+K56)</f>
        <v>540.828</v>
      </c>
      <c r="L6" s="42"/>
      <c r="M6" s="41"/>
    </row>
    <row r="7" spans="1:13" s="2" customFormat="1" ht="21.75" customHeight="1">
      <c r="A7" s="16" t="s">
        <v>19</v>
      </c>
      <c r="B7" s="16"/>
      <c r="C7" s="16">
        <f>SUM(C8:C16)</f>
        <v>18.15</v>
      </c>
      <c r="D7" s="16">
        <f>SUM(D8:D16)</f>
        <v>461.9</v>
      </c>
      <c r="E7" s="16">
        <f>SUM(E8:E16)</f>
        <v>7.742</v>
      </c>
      <c r="F7" s="16">
        <f>SUM(F8:F16)</f>
        <v>191.60199999999998</v>
      </c>
      <c r="G7" s="16">
        <f>SUM(G8:G16)</f>
        <v>121</v>
      </c>
      <c r="H7" s="16"/>
      <c r="I7" s="16">
        <f>SUM(I8:I16)</f>
        <v>8.19</v>
      </c>
      <c r="J7" s="16">
        <f t="shared" si="1"/>
        <v>129.19</v>
      </c>
      <c r="K7" s="16">
        <f>SUM(K8:K16)</f>
        <v>62.412000000000006</v>
      </c>
      <c r="L7" s="42"/>
      <c r="M7" s="41"/>
    </row>
    <row r="8" spans="1:13" s="1" customFormat="1" ht="21.75" customHeight="1">
      <c r="A8" s="17">
        <v>1</v>
      </c>
      <c r="B8" s="9" t="s">
        <v>20</v>
      </c>
      <c r="C8" s="17">
        <v>1.5</v>
      </c>
      <c r="D8" s="17">
        <v>39</v>
      </c>
      <c r="E8" s="18">
        <v>0.89</v>
      </c>
      <c r="F8" s="19">
        <v>18.501</v>
      </c>
      <c r="G8" s="20">
        <v>23</v>
      </c>
      <c r="H8" s="20"/>
      <c r="I8" s="20"/>
      <c r="J8" s="17">
        <f t="shared" si="1"/>
        <v>23</v>
      </c>
      <c r="K8" s="43">
        <f>F8-G8-H8-I8</f>
        <v>-4.498999999999999</v>
      </c>
      <c r="L8" s="42"/>
      <c r="M8" s="43"/>
    </row>
    <row r="9" spans="1:13" s="1" customFormat="1" ht="21.75" customHeight="1">
      <c r="A9" s="17">
        <v>2</v>
      </c>
      <c r="B9" s="9" t="s">
        <v>21</v>
      </c>
      <c r="C9" s="17">
        <v>2.5</v>
      </c>
      <c r="D9" s="17">
        <v>65</v>
      </c>
      <c r="E9" s="18">
        <v>2.486</v>
      </c>
      <c r="F9" s="19">
        <v>60.68</v>
      </c>
      <c r="G9" s="21">
        <v>39</v>
      </c>
      <c r="H9" s="21"/>
      <c r="I9" s="21"/>
      <c r="J9" s="17">
        <f t="shared" si="1"/>
        <v>39</v>
      </c>
      <c r="K9" s="43">
        <f aca="true" t="shared" si="2" ref="K9:K16">F9-G9-H9-I9</f>
        <v>21.68</v>
      </c>
      <c r="L9" s="42"/>
      <c r="M9" s="43"/>
    </row>
    <row r="10" spans="1:13" s="1" customFormat="1" ht="21.75" customHeight="1">
      <c r="A10" s="17">
        <v>3</v>
      </c>
      <c r="B10" s="9" t="s">
        <v>22</v>
      </c>
      <c r="C10" s="17">
        <v>1</v>
      </c>
      <c r="D10" s="17">
        <v>26</v>
      </c>
      <c r="E10" s="18">
        <v>0.835</v>
      </c>
      <c r="F10" s="19">
        <v>20.583</v>
      </c>
      <c r="G10" s="21">
        <v>16</v>
      </c>
      <c r="H10" s="21"/>
      <c r="I10" s="21"/>
      <c r="J10" s="17">
        <f t="shared" si="1"/>
        <v>16</v>
      </c>
      <c r="K10" s="43">
        <f t="shared" si="2"/>
        <v>4.582999999999998</v>
      </c>
      <c r="L10" s="42"/>
      <c r="M10" s="43"/>
    </row>
    <row r="11" spans="1:13" s="1" customFormat="1" ht="21.75" customHeight="1">
      <c r="A11" s="17">
        <v>4</v>
      </c>
      <c r="B11" s="9" t="s">
        <v>23</v>
      </c>
      <c r="C11" s="17">
        <v>0.4</v>
      </c>
      <c r="D11" s="17">
        <v>10.4</v>
      </c>
      <c r="E11" s="18">
        <v>0.34</v>
      </c>
      <c r="F11" s="19">
        <v>9.860000000000001</v>
      </c>
      <c r="G11" s="21">
        <v>6</v>
      </c>
      <c r="H11" s="21"/>
      <c r="I11" s="21"/>
      <c r="J11" s="17">
        <f t="shared" si="1"/>
        <v>6</v>
      </c>
      <c r="K11" s="43">
        <f t="shared" si="2"/>
        <v>3.860000000000001</v>
      </c>
      <c r="L11" s="42"/>
      <c r="M11" s="43"/>
    </row>
    <row r="12" spans="1:13" s="1" customFormat="1" ht="21.75" customHeight="1">
      <c r="A12" s="17">
        <v>5</v>
      </c>
      <c r="B12" s="9" t="s">
        <v>24</v>
      </c>
      <c r="C12" s="17">
        <v>1</v>
      </c>
      <c r="D12" s="17">
        <v>26</v>
      </c>
      <c r="E12" s="18">
        <v>0.822</v>
      </c>
      <c r="F12" s="19">
        <v>23.837999999999997</v>
      </c>
      <c r="G12" s="21">
        <v>16</v>
      </c>
      <c r="H12" s="21"/>
      <c r="I12" s="21"/>
      <c r="J12" s="17">
        <f t="shared" si="1"/>
        <v>16</v>
      </c>
      <c r="K12" s="43">
        <f t="shared" si="2"/>
        <v>7.837999999999997</v>
      </c>
      <c r="L12" s="42"/>
      <c r="M12" s="43"/>
    </row>
    <row r="13" spans="1:13" s="1" customFormat="1" ht="21.75" customHeight="1">
      <c r="A13" s="17">
        <v>6</v>
      </c>
      <c r="B13" s="9" t="s">
        <v>25</v>
      </c>
      <c r="C13" s="17">
        <v>1</v>
      </c>
      <c r="D13" s="17">
        <v>26</v>
      </c>
      <c r="E13" s="18">
        <v>0.899</v>
      </c>
      <c r="F13" s="19">
        <v>23.464</v>
      </c>
      <c r="G13" s="21">
        <v>16</v>
      </c>
      <c r="H13" s="21"/>
      <c r="I13" s="21"/>
      <c r="J13" s="17">
        <f t="shared" si="1"/>
        <v>16</v>
      </c>
      <c r="K13" s="43">
        <f t="shared" si="2"/>
        <v>7.463999999999999</v>
      </c>
      <c r="L13" s="42"/>
      <c r="M13" s="43"/>
    </row>
    <row r="14" spans="1:13" s="1" customFormat="1" ht="21.75" customHeight="1">
      <c r="A14" s="17">
        <v>7</v>
      </c>
      <c r="B14" s="9" t="s">
        <v>26</v>
      </c>
      <c r="C14" s="17">
        <v>0.3</v>
      </c>
      <c r="D14" s="17">
        <v>7.8</v>
      </c>
      <c r="E14" s="18">
        <v>0.386</v>
      </c>
      <c r="F14" s="19">
        <v>9.515</v>
      </c>
      <c r="G14" s="21">
        <v>5</v>
      </c>
      <c r="H14" s="21"/>
      <c r="I14" s="21"/>
      <c r="J14" s="17">
        <f t="shared" si="1"/>
        <v>5</v>
      </c>
      <c r="K14" s="43">
        <f t="shared" si="2"/>
        <v>4.515000000000001</v>
      </c>
      <c r="L14" s="42"/>
      <c r="M14" s="43"/>
    </row>
    <row r="15" spans="1:13" s="1" customFormat="1" ht="21.75" customHeight="1">
      <c r="A15" s="17">
        <v>8</v>
      </c>
      <c r="B15" s="9" t="s">
        <v>27</v>
      </c>
      <c r="C15" s="17">
        <v>0.45</v>
      </c>
      <c r="D15" s="17">
        <v>11.7</v>
      </c>
      <c r="E15" s="18">
        <v>0.329</v>
      </c>
      <c r="F15" s="19">
        <v>8.111</v>
      </c>
      <c r="G15" s="21"/>
      <c r="H15" s="21"/>
      <c r="I15" s="21">
        <v>8.19</v>
      </c>
      <c r="J15" s="17">
        <f t="shared" si="1"/>
        <v>8.19</v>
      </c>
      <c r="K15" s="43">
        <f t="shared" si="2"/>
        <v>-0.07899999999999885</v>
      </c>
      <c r="L15" s="42"/>
      <c r="M15" s="43"/>
    </row>
    <row r="16" spans="1:13" s="2" customFormat="1" ht="21.75" customHeight="1">
      <c r="A16" s="17">
        <v>9</v>
      </c>
      <c r="B16" s="9" t="s">
        <v>28</v>
      </c>
      <c r="C16" s="17">
        <v>10</v>
      </c>
      <c r="D16" s="17">
        <v>250</v>
      </c>
      <c r="E16" s="17">
        <v>0.755</v>
      </c>
      <c r="F16" s="19">
        <v>17.05</v>
      </c>
      <c r="G16" s="22"/>
      <c r="H16" s="23"/>
      <c r="I16" s="23"/>
      <c r="J16" s="17">
        <f t="shared" si="1"/>
        <v>0</v>
      </c>
      <c r="K16" s="43">
        <f t="shared" si="2"/>
        <v>17.05</v>
      </c>
      <c r="L16" s="42"/>
      <c r="M16" s="21" t="s">
        <v>29</v>
      </c>
    </row>
    <row r="17" spans="1:13" s="2" customFormat="1" ht="21.75" customHeight="1">
      <c r="A17" s="16" t="s">
        <v>30</v>
      </c>
      <c r="B17" s="16"/>
      <c r="C17" s="16">
        <f>SUM(C18:C23)</f>
        <v>10.200000000000001</v>
      </c>
      <c r="D17" s="16">
        <f>SUM(D18:D23)</f>
        <v>265.2</v>
      </c>
      <c r="E17" s="16">
        <f>SUM(E18:E23)</f>
        <v>9.874</v>
      </c>
      <c r="F17" s="16">
        <f>SUM(F18:F23)</f>
        <v>254.456</v>
      </c>
      <c r="G17" s="16">
        <f>SUM(G18:G23)</f>
        <v>153</v>
      </c>
      <c r="H17" s="16"/>
      <c r="I17" s="16">
        <f>SUM(I18:I23)</f>
        <v>7.28</v>
      </c>
      <c r="J17" s="16">
        <f t="shared" si="1"/>
        <v>160.28</v>
      </c>
      <c r="K17" s="16">
        <f>SUM(K18:K23)</f>
        <v>94.17599999999999</v>
      </c>
      <c r="L17" s="42"/>
      <c r="M17" s="41"/>
    </row>
    <row r="18" spans="1:13" s="1" customFormat="1" ht="21.75" customHeight="1">
      <c r="A18" s="17">
        <v>1</v>
      </c>
      <c r="B18" s="9" t="s">
        <v>31</v>
      </c>
      <c r="C18" s="17">
        <v>0.1</v>
      </c>
      <c r="D18" s="17">
        <v>2.6</v>
      </c>
      <c r="E18" s="18">
        <v>0.098</v>
      </c>
      <c r="F18" s="19">
        <v>2.368</v>
      </c>
      <c r="G18" s="20">
        <v>2</v>
      </c>
      <c r="H18" s="20"/>
      <c r="I18" s="20"/>
      <c r="J18" s="17">
        <f t="shared" si="1"/>
        <v>2</v>
      </c>
      <c r="K18" s="43">
        <f aca="true" t="shared" si="3" ref="K18:K23">F18-G18-H18-I18</f>
        <v>0.3679999999999999</v>
      </c>
      <c r="L18" s="42"/>
      <c r="M18" s="43"/>
    </row>
    <row r="19" spans="1:13" s="1" customFormat="1" ht="21.75" customHeight="1">
      <c r="A19" s="17">
        <v>2</v>
      </c>
      <c r="B19" s="9" t="s">
        <v>32</v>
      </c>
      <c r="C19" s="17">
        <v>2</v>
      </c>
      <c r="D19" s="17">
        <v>52</v>
      </c>
      <c r="E19" s="18">
        <v>1.85</v>
      </c>
      <c r="F19" s="19">
        <v>44.708</v>
      </c>
      <c r="G19" s="20">
        <v>31</v>
      </c>
      <c r="H19" s="20"/>
      <c r="I19" s="20"/>
      <c r="J19" s="17">
        <f t="shared" si="1"/>
        <v>31</v>
      </c>
      <c r="K19" s="43">
        <f t="shared" si="3"/>
        <v>13.707999999999998</v>
      </c>
      <c r="L19" s="42"/>
      <c r="M19" s="43"/>
    </row>
    <row r="20" spans="1:13" s="1" customFormat="1" ht="21.75" customHeight="1">
      <c r="A20" s="17">
        <v>3</v>
      </c>
      <c r="B20" s="9" t="s">
        <v>33</v>
      </c>
      <c r="C20" s="17">
        <v>0.4</v>
      </c>
      <c r="D20" s="17">
        <v>10.4</v>
      </c>
      <c r="E20" s="18">
        <v>0.445</v>
      </c>
      <c r="F20" s="19">
        <v>12.905</v>
      </c>
      <c r="G20" s="20">
        <v>6</v>
      </c>
      <c r="H20" s="20"/>
      <c r="I20" s="20"/>
      <c r="J20" s="17">
        <f t="shared" si="1"/>
        <v>6</v>
      </c>
      <c r="K20" s="43">
        <f t="shared" si="3"/>
        <v>6.904999999999999</v>
      </c>
      <c r="L20" s="42"/>
      <c r="M20" s="43"/>
    </row>
    <row r="21" spans="1:13" s="1" customFormat="1" ht="21.75" customHeight="1">
      <c r="A21" s="17">
        <v>4</v>
      </c>
      <c r="B21" s="9" t="s">
        <v>34</v>
      </c>
      <c r="C21" s="17">
        <v>7</v>
      </c>
      <c r="D21" s="17">
        <v>182</v>
      </c>
      <c r="E21" s="18">
        <v>6.853</v>
      </c>
      <c r="F21" s="19">
        <v>178.863</v>
      </c>
      <c r="G21" s="20">
        <v>109</v>
      </c>
      <c r="H21" s="20"/>
      <c r="I21" s="20"/>
      <c r="J21" s="17">
        <f t="shared" si="1"/>
        <v>109</v>
      </c>
      <c r="K21" s="43">
        <f t="shared" si="3"/>
        <v>69.863</v>
      </c>
      <c r="L21" s="42"/>
      <c r="M21" s="43"/>
    </row>
    <row r="22" spans="1:13" s="1" customFormat="1" ht="21.75" customHeight="1">
      <c r="A22" s="17">
        <v>5</v>
      </c>
      <c r="B22" s="9" t="s">
        <v>35</v>
      </c>
      <c r="C22" s="17">
        <v>0.3</v>
      </c>
      <c r="D22" s="17">
        <v>7.8</v>
      </c>
      <c r="E22" s="18">
        <v>0.22</v>
      </c>
      <c r="F22" s="19">
        <v>4.963</v>
      </c>
      <c r="G22" s="20">
        <v>5</v>
      </c>
      <c r="H22" s="20"/>
      <c r="I22" s="20"/>
      <c r="J22" s="17">
        <f t="shared" si="1"/>
        <v>5</v>
      </c>
      <c r="K22" s="43">
        <f t="shared" si="3"/>
        <v>-0.03699999999999992</v>
      </c>
      <c r="L22" s="42"/>
      <c r="M22" s="43"/>
    </row>
    <row r="23" spans="1:13" s="1" customFormat="1" ht="21.75" customHeight="1">
      <c r="A23" s="17">
        <v>6</v>
      </c>
      <c r="B23" s="9" t="s">
        <v>36</v>
      </c>
      <c r="C23" s="17">
        <v>0.4</v>
      </c>
      <c r="D23" s="17">
        <v>10.4</v>
      </c>
      <c r="E23" s="18">
        <v>0.408</v>
      </c>
      <c r="F23" s="19">
        <v>10.649</v>
      </c>
      <c r="G23" s="20"/>
      <c r="H23" s="20"/>
      <c r="I23" s="20">
        <v>7.28</v>
      </c>
      <c r="J23" s="17">
        <f t="shared" si="1"/>
        <v>7.28</v>
      </c>
      <c r="K23" s="43">
        <f t="shared" si="3"/>
        <v>3.368999999999999</v>
      </c>
      <c r="L23" s="42"/>
      <c r="M23" s="43"/>
    </row>
    <row r="24" spans="1:13" s="2" customFormat="1" ht="21.75" customHeight="1">
      <c r="A24" s="16" t="s">
        <v>37</v>
      </c>
      <c r="B24" s="16"/>
      <c r="C24" s="24">
        <f>SUM(C25)</f>
        <v>1.5</v>
      </c>
      <c r="D24" s="24">
        <f>SUM(D25)</f>
        <v>39</v>
      </c>
      <c r="E24" s="24">
        <f>SUM(E25)</f>
        <v>1.549</v>
      </c>
      <c r="F24" s="24">
        <f>SUM(F25)</f>
        <v>42.675</v>
      </c>
      <c r="G24" s="24">
        <f>SUM(G25)</f>
        <v>23</v>
      </c>
      <c r="H24" s="24"/>
      <c r="I24" s="24"/>
      <c r="J24" s="16">
        <f t="shared" si="1"/>
        <v>23</v>
      </c>
      <c r="K24" s="24">
        <f>SUM(K25)</f>
        <v>19.674999999999997</v>
      </c>
      <c r="L24" s="42"/>
      <c r="M24" s="41"/>
    </row>
    <row r="25" spans="1:13" s="1" customFormat="1" ht="21.75" customHeight="1">
      <c r="A25" s="25">
        <v>1</v>
      </c>
      <c r="B25" s="25" t="s">
        <v>38</v>
      </c>
      <c r="C25" s="25">
        <v>1.5</v>
      </c>
      <c r="D25" s="25">
        <v>39</v>
      </c>
      <c r="E25" s="25">
        <v>1.549</v>
      </c>
      <c r="F25" s="25">
        <v>42.675</v>
      </c>
      <c r="G25" s="21">
        <v>23</v>
      </c>
      <c r="H25" s="21"/>
      <c r="I25" s="21"/>
      <c r="J25" s="17">
        <f t="shared" si="1"/>
        <v>23</v>
      </c>
      <c r="K25" s="43">
        <f aca="true" t="shared" si="4" ref="K25:K33">F25-G25-H25-I25</f>
        <v>19.674999999999997</v>
      </c>
      <c r="L25" s="42"/>
      <c r="M25" s="43"/>
    </row>
    <row r="26" spans="1:13" s="1" customFormat="1" ht="21.75" customHeight="1">
      <c r="A26" s="16" t="s">
        <v>39</v>
      </c>
      <c r="B26" s="16"/>
      <c r="C26" s="15">
        <f aca="true" t="shared" si="5" ref="C26:H26">SUM(C27:C31)</f>
        <v>7.8</v>
      </c>
      <c r="D26" s="15">
        <f t="shared" si="5"/>
        <v>249.2</v>
      </c>
      <c r="E26" s="15">
        <f t="shared" si="5"/>
        <v>7.1899999999999995</v>
      </c>
      <c r="F26" s="15">
        <f t="shared" si="5"/>
        <v>221.663</v>
      </c>
      <c r="G26" s="15">
        <f t="shared" si="5"/>
        <v>82</v>
      </c>
      <c r="H26" s="15">
        <f t="shared" si="5"/>
        <v>57</v>
      </c>
      <c r="I26" s="15"/>
      <c r="J26" s="16">
        <f t="shared" si="1"/>
        <v>139</v>
      </c>
      <c r="K26" s="15">
        <f t="shared" si="4"/>
        <v>82.66300000000001</v>
      </c>
      <c r="L26" s="42"/>
      <c r="M26" s="43"/>
    </row>
    <row r="27" spans="1:13" s="1" customFormat="1" ht="21.75" customHeight="1">
      <c r="A27" s="17">
        <v>1</v>
      </c>
      <c r="B27" s="26" t="s">
        <v>40</v>
      </c>
      <c r="C27" s="27">
        <v>1.8</v>
      </c>
      <c r="D27" s="28">
        <v>61.2</v>
      </c>
      <c r="E27" s="18">
        <v>1.805</v>
      </c>
      <c r="F27" s="11">
        <v>58.302</v>
      </c>
      <c r="G27" s="20">
        <v>32</v>
      </c>
      <c r="H27" s="20"/>
      <c r="I27" s="20"/>
      <c r="J27" s="17">
        <f t="shared" si="1"/>
        <v>32</v>
      </c>
      <c r="K27" s="43">
        <f t="shared" si="4"/>
        <v>26.302</v>
      </c>
      <c r="L27" s="42"/>
      <c r="M27" s="43"/>
    </row>
    <row r="28" spans="1:13" s="1" customFormat="1" ht="21.75" customHeight="1">
      <c r="A28" s="17">
        <v>2</v>
      </c>
      <c r="B28" s="26" t="s">
        <v>41</v>
      </c>
      <c r="C28" s="27">
        <v>3.2</v>
      </c>
      <c r="D28" s="28">
        <v>92.8</v>
      </c>
      <c r="E28" s="18">
        <v>2.964</v>
      </c>
      <c r="F28" s="11">
        <v>85.956</v>
      </c>
      <c r="G28" s="20">
        <v>50</v>
      </c>
      <c r="H28" s="20"/>
      <c r="I28" s="20"/>
      <c r="J28" s="17">
        <f t="shared" si="1"/>
        <v>50</v>
      </c>
      <c r="K28" s="43">
        <f t="shared" si="4"/>
        <v>35.956</v>
      </c>
      <c r="L28" s="42"/>
      <c r="M28" s="43"/>
    </row>
    <row r="29" spans="1:13" s="1" customFormat="1" ht="21.75" customHeight="1">
      <c r="A29" s="17">
        <v>3</v>
      </c>
      <c r="B29" s="26" t="s">
        <v>42</v>
      </c>
      <c r="C29" s="27">
        <v>0.5</v>
      </c>
      <c r="D29" s="28">
        <v>17</v>
      </c>
      <c r="E29" s="18">
        <v>0.475</v>
      </c>
      <c r="F29" s="11">
        <v>15.263</v>
      </c>
      <c r="G29" s="29"/>
      <c r="H29" s="20">
        <v>10</v>
      </c>
      <c r="I29" s="20"/>
      <c r="J29" s="17">
        <f t="shared" si="1"/>
        <v>10</v>
      </c>
      <c r="K29" s="43">
        <f t="shared" si="4"/>
        <v>5.263</v>
      </c>
      <c r="L29" s="42"/>
      <c r="M29" s="43"/>
    </row>
    <row r="30" spans="1:13" s="1" customFormat="1" ht="21.75" customHeight="1">
      <c r="A30" s="17">
        <v>4</v>
      </c>
      <c r="B30" s="26" t="s">
        <v>43</v>
      </c>
      <c r="C30" s="27">
        <v>1.5</v>
      </c>
      <c r="D30" s="28">
        <v>51</v>
      </c>
      <c r="E30" s="18">
        <v>1.532</v>
      </c>
      <c r="F30" s="11">
        <v>49.867</v>
      </c>
      <c r="G30" s="29"/>
      <c r="H30" s="20">
        <v>31</v>
      </c>
      <c r="I30" s="20"/>
      <c r="J30" s="17">
        <f t="shared" si="1"/>
        <v>31</v>
      </c>
      <c r="K30" s="43">
        <f t="shared" si="4"/>
        <v>18.866999999999997</v>
      </c>
      <c r="L30" s="42"/>
      <c r="M30" s="43"/>
    </row>
    <row r="31" spans="1:13" s="1" customFormat="1" ht="21.75" customHeight="1">
      <c r="A31" s="17">
        <v>5</v>
      </c>
      <c r="B31" s="26" t="s">
        <v>44</v>
      </c>
      <c r="C31" s="27">
        <v>0.8</v>
      </c>
      <c r="D31" s="28">
        <v>27.2</v>
      </c>
      <c r="E31" s="18">
        <v>0.414</v>
      </c>
      <c r="F31" s="11">
        <v>12.275</v>
      </c>
      <c r="G31" s="29"/>
      <c r="H31" s="20">
        <v>16</v>
      </c>
      <c r="I31" s="20"/>
      <c r="J31" s="17">
        <f t="shared" si="1"/>
        <v>16</v>
      </c>
      <c r="K31" s="43">
        <f t="shared" si="4"/>
        <v>-3.7249999999999996</v>
      </c>
      <c r="L31" s="42"/>
      <c r="M31" s="43"/>
    </row>
    <row r="32" spans="1:13" s="1" customFormat="1" ht="21.75" customHeight="1">
      <c r="A32" s="16" t="s">
        <v>45</v>
      </c>
      <c r="B32" s="16"/>
      <c r="C32" s="16">
        <f>SUM(C33:C39)</f>
        <v>8.8</v>
      </c>
      <c r="D32" s="16">
        <f>SUM(D33:D39)</f>
        <v>240.8</v>
      </c>
      <c r="E32" s="16">
        <f>SUM(E33:E39)</f>
        <v>8.73</v>
      </c>
      <c r="F32" s="16">
        <f>SUM(F33:F39)</f>
        <v>226.38899999999998</v>
      </c>
      <c r="G32" s="16">
        <f>SUM(G33:G39)</f>
        <v>141</v>
      </c>
      <c r="H32" s="16"/>
      <c r="I32" s="16"/>
      <c r="J32" s="16">
        <f t="shared" si="1"/>
        <v>141</v>
      </c>
      <c r="K32" s="16">
        <f t="shared" si="4"/>
        <v>85.38899999999998</v>
      </c>
      <c r="L32" s="42"/>
      <c r="M32" s="43"/>
    </row>
    <row r="33" spans="1:13" s="1" customFormat="1" ht="21.75" customHeight="1">
      <c r="A33" s="17">
        <v>1</v>
      </c>
      <c r="B33" s="26" t="s">
        <v>46</v>
      </c>
      <c r="C33" s="9">
        <v>1.5</v>
      </c>
      <c r="D33" s="28">
        <v>51</v>
      </c>
      <c r="E33" s="18">
        <v>1.572</v>
      </c>
      <c r="F33" s="11">
        <v>41.815</v>
      </c>
      <c r="G33" s="20">
        <v>27</v>
      </c>
      <c r="H33" s="20"/>
      <c r="I33" s="20"/>
      <c r="J33" s="17">
        <f t="shared" si="1"/>
        <v>27</v>
      </c>
      <c r="K33" s="43">
        <f t="shared" si="4"/>
        <v>14.814999999999998</v>
      </c>
      <c r="L33" s="42"/>
      <c r="M33" s="43"/>
    </row>
    <row r="34" spans="1:13" s="1" customFormat="1" ht="21.75" customHeight="1">
      <c r="A34" s="17">
        <v>2</v>
      </c>
      <c r="B34" s="26" t="s">
        <v>47</v>
      </c>
      <c r="C34" s="9">
        <v>1.3</v>
      </c>
      <c r="D34" s="28">
        <v>33.8</v>
      </c>
      <c r="E34" s="18">
        <v>1.264</v>
      </c>
      <c r="F34" s="11">
        <v>34.823</v>
      </c>
      <c r="G34" s="20">
        <v>20</v>
      </c>
      <c r="H34" s="20"/>
      <c r="I34" s="20"/>
      <c r="J34" s="17">
        <f t="shared" si="1"/>
        <v>20</v>
      </c>
      <c r="K34" s="43">
        <f aca="true" t="shared" si="6" ref="K34:K44">F34-G34-H34-I34</f>
        <v>14.823</v>
      </c>
      <c r="L34" s="42"/>
      <c r="M34" s="43"/>
    </row>
    <row r="35" spans="1:13" s="1" customFormat="1" ht="21.75" customHeight="1">
      <c r="A35" s="17">
        <v>3</v>
      </c>
      <c r="B35" s="26" t="s">
        <v>48</v>
      </c>
      <c r="C35" s="9">
        <v>1.1</v>
      </c>
      <c r="D35" s="28">
        <v>28.6</v>
      </c>
      <c r="E35" s="10">
        <v>1.002</v>
      </c>
      <c r="F35" s="11">
        <v>24.699</v>
      </c>
      <c r="G35" s="20">
        <v>17</v>
      </c>
      <c r="H35" s="20"/>
      <c r="I35" s="20"/>
      <c r="J35" s="17">
        <f t="shared" si="1"/>
        <v>17</v>
      </c>
      <c r="K35" s="43">
        <f t="shared" si="6"/>
        <v>7.699000000000002</v>
      </c>
      <c r="L35" s="42"/>
      <c r="M35" s="43"/>
    </row>
    <row r="36" spans="1:13" s="1" customFormat="1" ht="21.75" customHeight="1">
      <c r="A36" s="17">
        <v>4</v>
      </c>
      <c r="B36" s="26" t="s">
        <v>49</v>
      </c>
      <c r="C36" s="9">
        <v>0.8</v>
      </c>
      <c r="D36" s="28">
        <v>20.8</v>
      </c>
      <c r="E36" s="18">
        <v>0.78</v>
      </c>
      <c r="F36" s="11">
        <v>21.489</v>
      </c>
      <c r="G36" s="20">
        <v>13</v>
      </c>
      <c r="H36" s="20"/>
      <c r="I36" s="20"/>
      <c r="J36" s="17">
        <f t="shared" si="1"/>
        <v>13</v>
      </c>
      <c r="K36" s="43">
        <f t="shared" si="6"/>
        <v>8.489</v>
      </c>
      <c r="L36" s="42"/>
      <c r="M36" s="43"/>
    </row>
    <row r="37" spans="1:13" s="1" customFormat="1" ht="21.75" customHeight="1">
      <c r="A37" s="17">
        <v>5</v>
      </c>
      <c r="B37" s="9" t="s">
        <v>50</v>
      </c>
      <c r="C37" s="9">
        <v>0.8</v>
      </c>
      <c r="D37" s="9">
        <v>20.8</v>
      </c>
      <c r="E37" s="18">
        <v>0.767</v>
      </c>
      <c r="F37" s="11">
        <v>18.994</v>
      </c>
      <c r="G37" s="20">
        <v>13</v>
      </c>
      <c r="H37" s="20"/>
      <c r="I37" s="20"/>
      <c r="J37" s="17">
        <f t="shared" si="1"/>
        <v>13</v>
      </c>
      <c r="K37" s="43">
        <f t="shared" si="6"/>
        <v>5.994</v>
      </c>
      <c r="L37" s="42"/>
      <c r="M37" s="43"/>
    </row>
    <row r="38" spans="1:13" s="1" customFormat="1" ht="21.75" customHeight="1">
      <c r="A38" s="17">
        <v>6</v>
      </c>
      <c r="B38" s="9" t="s">
        <v>51</v>
      </c>
      <c r="C38" s="9">
        <v>1.3</v>
      </c>
      <c r="D38" s="9">
        <v>33.8</v>
      </c>
      <c r="E38" s="18">
        <v>1.345</v>
      </c>
      <c r="F38" s="11">
        <v>26.569</v>
      </c>
      <c r="G38" s="20">
        <v>20</v>
      </c>
      <c r="H38" s="20"/>
      <c r="I38" s="20"/>
      <c r="J38" s="17">
        <f aca="true" t="shared" si="7" ref="J38:J65">G38+H38+I38</f>
        <v>20</v>
      </c>
      <c r="K38" s="43">
        <f t="shared" si="6"/>
        <v>6.568999999999999</v>
      </c>
      <c r="L38" s="42"/>
      <c r="M38" s="43"/>
    </row>
    <row r="39" spans="1:13" s="1" customFormat="1" ht="21.75" customHeight="1">
      <c r="A39" s="17">
        <v>7</v>
      </c>
      <c r="B39" s="9" t="s">
        <v>52</v>
      </c>
      <c r="C39" s="9">
        <v>2</v>
      </c>
      <c r="D39" s="9">
        <v>52</v>
      </c>
      <c r="E39" s="10">
        <v>2</v>
      </c>
      <c r="F39" s="19">
        <v>58</v>
      </c>
      <c r="G39" s="20">
        <v>31</v>
      </c>
      <c r="H39" s="20"/>
      <c r="I39" s="20"/>
      <c r="J39" s="17">
        <f t="shared" si="7"/>
        <v>31</v>
      </c>
      <c r="K39" s="43">
        <f t="shared" si="6"/>
        <v>27</v>
      </c>
      <c r="L39" s="42"/>
      <c r="M39" s="43"/>
    </row>
    <row r="40" spans="1:13" s="1" customFormat="1" ht="21.75" customHeight="1">
      <c r="A40" s="16" t="s">
        <v>53</v>
      </c>
      <c r="B40" s="16"/>
      <c r="C40" s="16">
        <f>SUM(C41:C44)</f>
        <v>8.2</v>
      </c>
      <c r="D40" s="16">
        <f>SUM(D41:D44)</f>
        <v>246</v>
      </c>
      <c r="E40" s="16">
        <f>SUM(E41:E44)</f>
        <v>7.27</v>
      </c>
      <c r="F40" s="16">
        <f>SUM(F41:F44)</f>
        <v>185.131</v>
      </c>
      <c r="G40" s="16">
        <f>SUM(G41:G44)</f>
        <v>130</v>
      </c>
      <c r="H40" s="16"/>
      <c r="I40" s="16">
        <f>SUM(I41:I44)</f>
        <v>3.78</v>
      </c>
      <c r="J40" s="16">
        <f t="shared" si="7"/>
        <v>133.78</v>
      </c>
      <c r="K40" s="16">
        <f t="shared" si="6"/>
        <v>51.351</v>
      </c>
      <c r="L40" s="42"/>
      <c r="M40" s="43"/>
    </row>
    <row r="41" spans="1:13" s="1" customFormat="1" ht="21.75" customHeight="1">
      <c r="A41" s="9">
        <v>1</v>
      </c>
      <c r="B41" s="9" t="s">
        <v>54</v>
      </c>
      <c r="C41" s="9">
        <v>2</v>
      </c>
      <c r="D41" s="9">
        <v>60</v>
      </c>
      <c r="E41" s="18">
        <v>1.96</v>
      </c>
      <c r="F41" s="11">
        <v>53.116</v>
      </c>
      <c r="G41" s="20">
        <v>32</v>
      </c>
      <c r="H41" s="20"/>
      <c r="I41" s="20"/>
      <c r="J41" s="17">
        <f t="shared" si="7"/>
        <v>32</v>
      </c>
      <c r="K41" s="43">
        <f t="shared" si="6"/>
        <v>21.116</v>
      </c>
      <c r="L41" s="42"/>
      <c r="M41" s="43"/>
    </row>
    <row r="42" spans="1:13" s="1" customFormat="1" ht="21.75" customHeight="1">
      <c r="A42" s="9">
        <v>2</v>
      </c>
      <c r="B42" s="9" t="s">
        <v>55</v>
      </c>
      <c r="C42" s="9">
        <v>3</v>
      </c>
      <c r="D42" s="9">
        <v>90</v>
      </c>
      <c r="E42" s="18">
        <v>2.85</v>
      </c>
      <c r="F42" s="11">
        <v>73.103</v>
      </c>
      <c r="G42" s="20">
        <v>49</v>
      </c>
      <c r="H42" s="20"/>
      <c r="I42" s="20"/>
      <c r="J42" s="17">
        <f t="shared" si="7"/>
        <v>49</v>
      </c>
      <c r="K42" s="43">
        <f t="shared" si="6"/>
        <v>24.102999999999994</v>
      </c>
      <c r="L42" s="42"/>
      <c r="M42" s="43"/>
    </row>
    <row r="43" spans="1:13" s="1" customFormat="1" ht="21.75" customHeight="1">
      <c r="A43" s="9">
        <v>3</v>
      </c>
      <c r="B43" s="9" t="s">
        <v>56</v>
      </c>
      <c r="C43" s="9">
        <v>3</v>
      </c>
      <c r="D43" s="9">
        <v>90</v>
      </c>
      <c r="E43" s="18">
        <v>2.19</v>
      </c>
      <c r="F43" s="11">
        <v>50.812</v>
      </c>
      <c r="G43" s="20">
        <v>49</v>
      </c>
      <c r="H43" s="20"/>
      <c r="I43" s="20"/>
      <c r="J43" s="17">
        <f t="shared" si="7"/>
        <v>49</v>
      </c>
      <c r="K43" s="43">
        <f t="shared" si="6"/>
        <v>1.8119999999999976</v>
      </c>
      <c r="L43" s="42"/>
      <c r="M43" s="43"/>
    </row>
    <row r="44" spans="1:13" s="1" customFormat="1" ht="21.75" customHeight="1">
      <c r="A44" s="9">
        <v>4</v>
      </c>
      <c r="B44" s="9" t="s">
        <v>57</v>
      </c>
      <c r="C44" s="9">
        <v>0.2</v>
      </c>
      <c r="D44" s="9">
        <v>6</v>
      </c>
      <c r="E44" s="10">
        <v>0.27</v>
      </c>
      <c r="F44" s="11">
        <v>8.1</v>
      </c>
      <c r="G44" s="21"/>
      <c r="H44" s="21"/>
      <c r="I44" s="21">
        <v>3.78</v>
      </c>
      <c r="J44" s="17">
        <f t="shared" si="7"/>
        <v>3.78</v>
      </c>
      <c r="K44" s="43">
        <f t="shared" si="6"/>
        <v>4.32</v>
      </c>
      <c r="L44" s="42"/>
      <c r="M44" s="43"/>
    </row>
    <row r="45" spans="1:13" s="1" customFormat="1" ht="21.75" customHeight="1">
      <c r="A45" s="15" t="s">
        <v>58</v>
      </c>
      <c r="B45" s="15"/>
      <c r="C45" s="15">
        <f>SUM(C46:C49)</f>
        <v>8.1</v>
      </c>
      <c r="D45" s="15">
        <f>SUM(D46:D49)</f>
        <v>223.4</v>
      </c>
      <c r="E45" s="15">
        <f>SUM(E46:E49)</f>
        <v>8.177999999999999</v>
      </c>
      <c r="F45" s="15">
        <f>SUM(F46:F49)</f>
        <v>217.752</v>
      </c>
      <c r="G45" s="15"/>
      <c r="H45" s="15">
        <f>SUM(H46:H49)</f>
        <v>33</v>
      </c>
      <c r="I45" s="15">
        <f>SUM(I46:I49)</f>
        <v>118.3</v>
      </c>
      <c r="J45" s="16">
        <f t="shared" si="7"/>
        <v>151.3</v>
      </c>
      <c r="K45" s="15">
        <f>SUM(K46:K49)</f>
        <v>66.452</v>
      </c>
      <c r="L45" s="42"/>
      <c r="M45" s="43"/>
    </row>
    <row r="46" spans="1:13" s="1" customFormat="1" ht="21.75" customHeight="1">
      <c r="A46" s="9">
        <v>1</v>
      </c>
      <c r="B46" s="9" t="s">
        <v>59</v>
      </c>
      <c r="C46" s="9">
        <v>3</v>
      </c>
      <c r="D46" s="9">
        <v>78</v>
      </c>
      <c r="E46" s="9">
        <v>3.078</v>
      </c>
      <c r="F46" s="19">
        <v>82.82</v>
      </c>
      <c r="G46" s="20"/>
      <c r="H46" s="20"/>
      <c r="I46" s="20">
        <v>54.6</v>
      </c>
      <c r="J46" s="17">
        <f t="shared" si="7"/>
        <v>54.6</v>
      </c>
      <c r="K46" s="43">
        <f aca="true" t="shared" si="8" ref="K46:K61">F46-G46-H46-I46</f>
        <v>28.21999999999999</v>
      </c>
      <c r="L46" s="42"/>
      <c r="M46" s="43"/>
    </row>
    <row r="47" spans="1:13" s="1" customFormat="1" ht="21.75" customHeight="1">
      <c r="A47" s="9">
        <v>2</v>
      </c>
      <c r="B47" s="9" t="s">
        <v>60</v>
      </c>
      <c r="C47" s="9">
        <v>1</v>
      </c>
      <c r="D47" s="9">
        <v>26</v>
      </c>
      <c r="E47" s="10">
        <v>1</v>
      </c>
      <c r="F47" s="19">
        <v>24.65</v>
      </c>
      <c r="G47" s="20"/>
      <c r="H47" s="20"/>
      <c r="I47" s="20">
        <v>18.2</v>
      </c>
      <c r="J47" s="17">
        <f t="shared" si="7"/>
        <v>18.2</v>
      </c>
      <c r="K47" s="43">
        <f t="shared" si="8"/>
        <v>6.449999999999999</v>
      </c>
      <c r="L47" s="42"/>
      <c r="M47" s="43"/>
    </row>
    <row r="48" spans="1:13" s="1" customFormat="1" ht="21.75" customHeight="1">
      <c r="A48" s="9">
        <v>3</v>
      </c>
      <c r="B48" s="9" t="s">
        <v>61</v>
      </c>
      <c r="C48" s="9">
        <v>2.5</v>
      </c>
      <c r="D48" s="9">
        <v>65</v>
      </c>
      <c r="E48" s="10">
        <v>2.5</v>
      </c>
      <c r="F48" s="19">
        <v>60.03</v>
      </c>
      <c r="G48" s="20"/>
      <c r="H48" s="20"/>
      <c r="I48" s="20">
        <v>45.5</v>
      </c>
      <c r="J48" s="17">
        <f t="shared" si="7"/>
        <v>45.5</v>
      </c>
      <c r="K48" s="43">
        <f t="shared" si="8"/>
        <v>14.530000000000001</v>
      </c>
      <c r="L48" s="42"/>
      <c r="M48" s="43"/>
    </row>
    <row r="49" spans="1:13" s="1" customFormat="1" ht="21.75" customHeight="1">
      <c r="A49" s="9">
        <v>4</v>
      </c>
      <c r="B49" s="9" t="s">
        <v>62</v>
      </c>
      <c r="C49" s="9">
        <v>1.6</v>
      </c>
      <c r="D49" s="9">
        <v>54.4</v>
      </c>
      <c r="E49" s="18">
        <v>1.6</v>
      </c>
      <c r="F49" s="19">
        <v>50.252</v>
      </c>
      <c r="G49" s="29"/>
      <c r="H49" s="20">
        <v>33</v>
      </c>
      <c r="I49" s="20"/>
      <c r="J49" s="17">
        <f t="shared" si="7"/>
        <v>33</v>
      </c>
      <c r="K49" s="43">
        <f t="shared" si="8"/>
        <v>17.252000000000002</v>
      </c>
      <c r="L49" s="42"/>
      <c r="M49" s="43"/>
    </row>
    <row r="50" spans="1:13" s="2" customFormat="1" ht="21.75" customHeight="1">
      <c r="A50" s="15" t="s">
        <v>63</v>
      </c>
      <c r="B50" s="15"/>
      <c r="C50" s="16">
        <f>SUM(C51:C55)</f>
        <v>3.8</v>
      </c>
      <c r="D50" s="16">
        <f>SUM(D51:D55)</f>
        <v>100</v>
      </c>
      <c r="E50" s="16">
        <f>SUM(E51:E55)</f>
        <v>3.524</v>
      </c>
      <c r="F50" s="16">
        <f>SUM(F51:F55)</f>
        <v>92.664</v>
      </c>
      <c r="G50" s="16">
        <f>SUM(G51:G55)</f>
        <v>60</v>
      </c>
      <c r="H50" s="16"/>
      <c r="I50" s="16"/>
      <c r="J50" s="16">
        <f t="shared" si="7"/>
        <v>60</v>
      </c>
      <c r="K50" s="16">
        <f t="shared" si="8"/>
        <v>32.664</v>
      </c>
      <c r="L50" s="42"/>
      <c r="M50" s="41"/>
    </row>
    <row r="51" spans="1:13" s="1" customFormat="1" ht="21.75" customHeight="1">
      <c r="A51" s="9">
        <v>1</v>
      </c>
      <c r="B51" s="9" t="s">
        <v>64</v>
      </c>
      <c r="C51" s="9">
        <v>0.4</v>
      </c>
      <c r="D51" s="9">
        <v>10.4</v>
      </c>
      <c r="E51" s="10">
        <v>0.374</v>
      </c>
      <c r="F51" s="18">
        <v>10.485</v>
      </c>
      <c r="G51" s="21">
        <v>6</v>
      </c>
      <c r="H51" s="21"/>
      <c r="I51" s="21"/>
      <c r="J51" s="17">
        <f t="shared" si="7"/>
        <v>6</v>
      </c>
      <c r="K51" s="43">
        <f t="shared" si="8"/>
        <v>4.484999999999999</v>
      </c>
      <c r="L51" s="42"/>
      <c r="M51" s="43"/>
    </row>
    <row r="52" spans="1:13" s="1" customFormat="1" ht="21.75" customHeight="1">
      <c r="A52" s="9">
        <v>2</v>
      </c>
      <c r="B52" s="9" t="s">
        <v>65</v>
      </c>
      <c r="C52" s="9">
        <v>1.5</v>
      </c>
      <c r="D52" s="9">
        <v>39</v>
      </c>
      <c r="E52" s="10">
        <v>1.41</v>
      </c>
      <c r="F52" s="18">
        <v>35.895</v>
      </c>
      <c r="G52" s="21">
        <v>24</v>
      </c>
      <c r="H52" s="21"/>
      <c r="I52" s="21"/>
      <c r="J52" s="17">
        <f t="shared" si="7"/>
        <v>24</v>
      </c>
      <c r="K52" s="43">
        <f t="shared" si="8"/>
        <v>11.895000000000003</v>
      </c>
      <c r="L52" s="42"/>
      <c r="M52" s="43"/>
    </row>
    <row r="53" spans="1:13" s="1" customFormat="1" ht="21.75" customHeight="1">
      <c r="A53" s="9">
        <v>3</v>
      </c>
      <c r="B53" s="9" t="s">
        <v>66</v>
      </c>
      <c r="C53" s="9">
        <v>0.3</v>
      </c>
      <c r="D53" s="9">
        <v>9</v>
      </c>
      <c r="E53" s="10">
        <v>0.245</v>
      </c>
      <c r="F53" s="18">
        <v>7.265</v>
      </c>
      <c r="G53" s="21">
        <v>5</v>
      </c>
      <c r="H53" s="21"/>
      <c r="I53" s="21"/>
      <c r="J53" s="17">
        <f t="shared" si="7"/>
        <v>5</v>
      </c>
      <c r="K53" s="43">
        <f t="shared" si="8"/>
        <v>2.2649999999999997</v>
      </c>
      <c r="L53" s="42"/>
      <c r="M53" s="43"/>
    </row>
    <row r="54" spans="1:13" s="1" customFormat="1" ht="21.75" customHeight="1">
      <c r="A54" s="9">
        <v>4</v>
      </c>
      <c r="B54" s="9" t="s">
        <v>67</v>
      </c>
      <c r="C54" s="9">
        <v>0.4</v>
      </c>
      <c r="D54" s="9">
        <v>10.4</v>
      </c>
      <c r="E54" s="10">
        <v>0.395</v>
      </c>
      <c r="F54" s="18">
        <v>10.309</v>
      </c>
      <c r="G54" s="21">
        <v>6</v>
      </c>
      <c r="H54" s="21"/>
      <c r="I54" s="21"/>
      <c r="J54" s="17">
        <f t="shared" si="7"/>
        <v>6</v>
      </c>
      <c r="K54" s="43">
        <f t="shared" si="8"/>
        <v>4.308999999999999</v>
      </c>
      <c r="L54" s="42"/>
      <c r="M54" s="43"/>
    </row>
    <row r="55" spans="1:13" s="1" customFormat="1" ht="21.75" customHeight="1">
      <c r="A55" s="9">
        <v>5</v>
      </c>
      <c r="B55" s="9" t="s">
        <v>68</v>
      </c>
      <c r="C55" s="9">
        <v>1.2</v>
      </c>
      <c r="D55" s="9">
        <v>31.2</v>
      </c>
      <c r="E55" s="10">
        <v>1.1</v>
      </c>
      <c r="F55" s="18">
        <v>28.71</v>
      </c>
      <c r="G55" s="21">
        <v>19</v>
      </c>
      <c r="H55" s="21"/>
      <c r="I55" s="21"/>
      <c r="J55" s="17">
        <f t="shared" si="7"/>
        <v>19</v>
      </c>
      <c r="K55" s="43">
        <f t="shared" si="8"/>
        <v>9.71</v>
      </c>
      <c r="L55" s="42"/>
      <c r="M55" s="43"/>
    </row>
    <row r="56" spans="1:13" s="1" customFormat="1" ht="21.75" customHeight="1">
      <c r="A56" s="15" t="s">
        <v>69</v>
      </c>
      <c r="B56" s="15"/>
      <c r="C56" s="15">
        <f aca="true" t="shared" si="9" ref="C56:H56">SUM(C57:C61)</f>
        <v>5.1000000000000005</v>
      </c>
      <c r="D56" s="15">
        <f t="shared" si="9"/>
        <v>143.29999999999998</v>
      </c>
      <c r="E56" s="15">
        <f t="shared" si="9"/>
        <v>4.9925</v>
      </c>
      <c r="F56" s="15">
        <f t="shared" si="9"/>
        <v>133.04600000000002</v>
      </c>
      <c r="G56" s="15">
        <f t="shared" si="9"/>
        <v>56</v>
      </c>
      <c r="H56" s="15">
        <f t="shared" si="9"/>
        <v>31</v>
      </c>
      <c r="I56" s="15"/>
      <c r="J56" s="16">
        <f t="shared" si="7"/>
        <v>87</v>
      </c>
      <c r="K56" s="15">
        <f t="shared" si="8"/>
        <v>46.04600000000002</v>
      </c>
      <c r="L56" s="42"/>
      <c r="M56" s="43"/>
    </row>
    <row r="57" spans="1:13" s="2" customFormat="1" ht="21.75" customHeight="1">
      <c r="A57" s="17">
        <v>1</v>
      </c>
      <c r="B57" s="26" t="s">
        <v>70</v>
      </c>
      <c r="C57" s="17">
        <v>1.5</v>
      </c>
      <c r="D57" s="17">
        <v>51</v>
      </c>
      <c r="E57" s="9">
        <v>1.496</v>
      </c>
      <c r="F57" s="19">
        <v>38.148</v>
      </c>
      <c r="G57" s="30"/>
      <c r="H57" s="30">
        <v>31</v>
      </c>
      <c r="I57" s="30"/>
      <c r="J57" s="17">
        <f t="shared" si="7"/>
        <v>31</v>
      </c>
      <c r="K57" s="43">
        <f t="shared" si="8"/>
        <v>7.148000000000003</v>
      </c>
      <c r="L57" s="42"/>
      <c r="M57" s="41"/>
    </row>
    <row r="58" spans="1:13" s="1" customFormat="1" ht="21.75" customHeight="1">
      <c r="A58" s="17">
        <v>2</v>
      </c>
      <c r="B58" s="26" t="s">
        <v>71</v>
      </c>
      <c r="C58" s="27">
        <v>0.65</v>
      </c>
      <c r="D58" s="28">
        <v>15.6</v>
      </c>
      <c r="E58" s="10">
        <v>0.6165</v>
      </c>
      <c r="F58" s="19">
        <v>15.612</v>
      </c>
      <c r="G58" s="20">
        <v>9</v>
      </c>
      <c r="H58" s="20"/>
      <c r="I58" s="20"/>
      <c r="J58" s="17">
        <f t="shared" si="7"/>
        <v>9</v>
      </c>
      <c r="K58" s="43">
        <f t="shared" si="8"/>
        <v>6.612</v>
      </c>
      <c r="L58" s="42"/>
      <c r="M58" s="43"/>
    </row>
    <row r="59" spans="1:13" s="1" customFormat="1" ht="21.75" customHeight="1">
      <c r="A59" s="17">
        <v>3</v>
      </c>
      <c r="B59" s="26" t="s">
        <v>72</v>
      </c>
      <c r="C59" s="27">
        <v>1</v>
      </c>
      <c r="D59" s="28">
        <v>26</v>
      </c>
      <c r="E59" s="31">
        <v>1</v>
      </c>
      <c r="F59" s="19">
        <v>28.594</v>
      </c>
      <c r="G59" s="20">
        <v>16</v>
      </c>
      <c r="H59" s="20"/>
      <c r="I59" s="20"/>
      <c r="J59" s="17">
        <f t="shared" si="7"/>
        <v>16</v>
      </c>
      <c r="K59" s="43">
        <f t="shared" si="8"/>
        <v>12.594000000000001</v>
      </c>
      <c r="L59" s="42"/>
      <c r="M59" s="43"/>
    </row>
    <row r="60" spans="1:13" s="1" customFormat="1" ht="21.75" customHeight="1">
      <c r="A60" s="17">
        <v>4</v>
      </c>
      <c r="B60" s="26" t="s">
        <v>73</v>
      </c>
      <c r="C60" s="27">
        <v>1</v>
      </c>
      <c r="D60" s="28">
        <v>26</v>
      </c>
      <c r="E60" s="31">
        <v>0.93</v>
      </c>
      <c r="F60" s="19">
        <v>24.273</v>
      </c>
      <c r="G60" s="20">
        <v>16</v>
      </c>
      <c r="H60" s="20"/>
      <c r="I60" s="20"/>
      <c r="J60" s="17">
        <f t="shared" si="7"/>
        <v>16</v>
      </c>
      <c r="K60" s="43">
        <f t="shared" si="8"/>
        <v>8.273</v>
      </c>
      <c r="L60" s="42"/>
      <c r="M60" s="43"/>
    </row>
    <row r="61" spans="1:13" s="1" customFormat="1" ht="21.75" customHeight="1">
      <c r="A61" s="17">
        <v>5</v>
      </c>
      <c r="B61" s="26" t="s">
        <v>74</v>
      </c>
      <c r="C61" s="27">
        <v>0.95</v>
      </c>
      <c r="D61" s="28">
        <v>24.7</v>
      </c>
      <c r="E61" s="31">
        <v>0.95</v>
      </c>
      <c r="F61" s="19">
        <v>26.419</v>
      </c>
      <c r="G61" s="20">
        <v>15</v>
      </c>
      <c r="H61" s="20"/>
      <c r="I61" s="20"/>
      <c r="J61" s="17">
        <f t="shared" si="7"/>
        <v>15</v>
      </c>
      <c r="K61" s="43">
        <f t="shared" si="8"/>
        <v>11.419</v>
      </c>
      <c r="L61" s="44"/>
      <c r="M61" s="43"/>
    </row>
    <row r="62" spans="1:13" s="2" customFormat="1" ht="21.75" customHeight="1">
      <c r="A62" s="16" t="s">
        <v>75</v>
      </c>
      <c r="B62" s="16"/>
      <c r="C62" s="16">
        <f>SUM(C63:C65)</f>
        <v>3</v>
      </c>
      <c r="D62" s="16">
        <f>SUM(D63:D65)</f>
        <v>15</v>
      </c>
      <c r="E62" s="16">
        <f>SUM(E63:E65)</f>
        <v>3</v>
      </c>
      <c r="F62" s="16">
        <f>SUM(F63:F65)</f>
        <v>14.4</v>
      </c>
      <c r="G62" s="16">
        <f>SUM(G63:G65)</f>
        <v>8</v>
      </c>
      <c r="H62" s="16"/>
      <c r="I62" s="16"/>
      <c r="J62" s="16">
        <f t="shared" si="7"/>
        <v>8</v>
      </c>
      <c r="K62" s="16">
        <f>SUM(K63:K65)</f>
        <v>6.4</v>
      </c>
      <c r="L62" s="40" t="s">
        <v>76</v>
      </c>
      <c r="M62" s="45" t="s">
        <v>77</v>
      </c>
    </row>
    <row r="63" spans="1:13" s="1" customFormat="1" ht="21.75" customHeight="1">
      <c r="A63" s="17">
        <v>1</v>
      </c>
      <c r="B63" s="9" t="s">
        <v>78</v>
      </c>
      <c r="C63" s="9">
        <v>1</v>
      </c>
      <c r="D63" s="9">
        <v>6</v>
      </c>
      <c r="E63" s="32">
        <v>2</v>
      </c>
      <c r="F63" s="11">
        <v>11.4</v>
      </c>
      <c r="G63" s="20">
        <v>3</v>
      </c>
      <c r="H63" s="20"/>
      <c r="I63" s="20"/>
      <c r="J63" s="17">
        <f t="shared" si="7"/>
        <v>3</v>
      </c>
      <c r="K63" s="21">
        <f>F63-G63-H63-I63-G64-H64-I64</f>
        <v>5.4</v>
      </c>
      <c r="L63" s="42"/>
      <c r="M63" s="43"/>
    </row>
    <row r="64" spans="1:13" s="1" customFormat="1" ht="21.75" customHeight="1">
      <c r="A64" s="17">
        <v>2</v>
      </c>
      <c r="B64" s="9" t="s">
        <v>79</v>
      </c>
      <c r="C64" s="9">
        <v>1</v>
      </c>
      <c r="D64" s="9">
        <v>6</v>
      </c>
      <c r="E64" s="32"/>
      <c r="F64" s="11"/>
      <c r="G64" s="20">
        <v>3</v>
      </c>
      <c r="H64" s="20"/>
      <c r="I64" s="20"/>
      <c r="J64" s="17">
        <f t="shared" si="7"/>
        <v>3</v>
      </c>
      <c r="K64" s="21"/>
      <c r="L64" s="42"/>
      <c r="M64" s="43"/>
    </row>
    <row r="65" spans="1:13" s="1" customFormat="1" ht="21.75" customHeight="1">
      <c r="A65" s="17">
        <v>3</v>
      </c>
      <c r="B65" s="46" t="s">
        <v>80</v>
      </c>
      <c r="C65" s="27">
        <v>1</v>
      </c>
      <c r="D65" s="27">
        <v>3</v>
      </c>
      <c r="E65" s="47">
        <v>1</v>
      </c>
      <c r="F65" s="48">
        <v>3</v>
      </c>
      <c r="G65" s="20">
        <v>2</v>
      </c>
      <c r="H65" s="20"/>
      <c r="I65" s="20"/>
      <c r="J65" s="17">
        <f t="shared" si="7"/>
        <v>2</v>
      </c>
      <c r="K65" s="43">
        <f>F65-G65-H65-I65</f>
        <v>1</v>
      </c>
      <c r="L65" s="44"/>
      <c r="M65" s="43"/>
    </row>
  </sheetData>
  <sheetProtection/>
  <mergeCells count="29">
    <mergeCell ref="A1:M1"/>
    <mergeCell ref="J2:M2"/>
    <mergeCell ref="G3:J3"/>
    <mergeCell ref="A5:B5"/>
    <mergeCell ref="A6:B6"/>
    <mergeCell ref="A7:B7"/>
    <mergeCell ref="A17:B17"/>
    <mergeCell ref="A24:B24"/>
    <mergeCell ref="A26:B26"/>
    <mergeCell ref="A32:B32"/>
    <mergeCell ref="A40:B40"/>
    <mergeCell ref="A45:B45"/>
    <mergeCell ref="A50:B50"/>
    <mergeCell ref="A56:B56"/>
    <mergeCell ref="A62:B62"/>
    <mergeCell ref="A3:A4"/>
    <mergeCell ref="B3:B4"/>
    <mergeCell ref="C3:C4"/>
    <mergeCell ref="D3:D4"/>
    <mergeCell ref="E3:E4"/>
    <mergeCell ref="E63:E64"/>
    <mergeCell ref="F3:F4"/>
    <mergeCell ref="F63:F64"/>
    <mergeCell ref="K3:K4"/>
    <mergeCell ref="K63:K64"/>
    <mergeCell ref="L3:L4"/>
    <mergeCell ref="L5:L61"/>
    <mergeCell ref="L62:L65"/>
    <mergeCell ref="M3:M4"/>
  </mergeCells>
  <printOptions horizontalCentered="1"/>
  <pageMargins left="0.35" right="0.59" top="0.79" bottom="0.35" header="0.7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PC</cp:lastModifiedBy>
  <cp:lastPrinted>2018-09-22T05:05:48Z</cp:lastPrinted>
  <dcterms:created xsi:type="dcterms:W3CDTF">2007-07-06T09:04:59Z</dcterms:created>
  <dcterms:modified xsi:type="dcterms:W3CDTF">2018-09-27T06:14:05Z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