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16" activeTab="0"/>
  </bookViews>
  <sheets>
    <sheet name="汇总表" sheetId="1" r:id="rId1"/>
    <sheet name="城关镇" sheetId="2" r:id="rId2"/>
    <sheet name="熨斗镇" sheetId="3" r:id="rId3"/>
    <sheet name="饶峰镇" sheetId="4" r:id="rId4"/>
    <sheet name="喜河镇" sheetId="5" r:id="rId5"/>
    <sheet name="池河镇" sheetId="6" r:id="rId6"/>
    <sheet name="两河镇" sheetId="7" r:id="rId7"/>
    <sheet name="迎丰镇" sheetId="8" r:id="rId8"/>
    <sheet name="中池镇" sheetId="9" r:id="rId9"/>
    <sheet name="云雾山镇" sheetId="10" r:id="rId10"/>
    <sheet name="曾溪镇" sheetId="11" r:id="rId11"/>
    <sheet name="后柳镇" sheetId="12" r:id="rId12"/>
  </sheets>
  <definedNames>
    <definedName name="_xlnm.Print_Titles" localSheetId="1">'城关镇'!$3:$3</definedName>
    <definedName name="_xlnm.Print_Titles" localSheetId="5">'池河镇'!$3:$3</definedName>
    <definedName name="_xlnm.Print_Titles" localSheetId="4">'喜河镇'!$1:$4</definedName>
  </definedNames>
  <calcPr fullCalcOnLoad="1"/>
</workbook>
</file>

<file path=xl/sharedStrings.xml><?xml version="1.0" encoding="utf-8"?>
<sst xmlns="http://schemas.openxmlformats.org/spreadsheetml/2006/main" count="884" uniqueCount="359">
  <si>
    <t>石泉县2017年脱贫攻坚竣工整合项目资金清算汇总表</t>
  </si>
  <si>
    <t xml:space="preserve">                              </t>
  </si>
  <si>
    <t xml:space="preserve">  单位：万元</t>
  </si>
  <si>
    <t>序号</t>
  </si>
  <si>
    <t>镇名</t>
  </si>
  <si>
    <t>2017年整合项目计划金额</t>
  </si>
  <si>
    <t>2017年扶贫资金已安排情况</t>
  </si>
  <si>
    <t>2017年脱贫攻坚项目竣工核算情况</t>
  </si>
  <si>
    <t>竣工项目           应清算资金</t>
  </si>
  <si>
    <t>实际清算资金</t>
  </si>
  <si>
    <t>整合项目计划资金数</t>
  </si>
  <si>
    <t>农村危房改造计划资金数</t>
  </si>
  <si>
    <t>两室一场资金资金下达情况</t>
  </si>
  <si>
    <t>小计</t>
  </si>
  <si>
    <t>整合资金下达金额</t>
  </si>
  <si>
    <t>农村危房改造资金下达情况</t>
  </si>
  <si>
    <t>整合项目竣工核算造价</t>
  </si>
  <si>
    <t>农村危房改造指标调整情况</t>
  </si>
  <si>
    <t>两室一场资金资金核算情况</t>
  </si>
  <si>
    <t>城关镇</t>
  </si>
  <si>
    <t>池河镇</t>
  </si>
  <si>
    <t>两河镇</t>
  </si>
  <si>
    <t>饶峰镇</t>
  </si>
  <si>
    <t>后柳镇</t>
  </si>
  <si>
    <t>喜河镇</t>
  </si>
  <si>
    <t>熨斗镇</t>
  </si>
  <si>
    <t>迎丰镇</t>
  </si>
  <si>
    <t>中池镇</t>
  </si>
  <si>
    <t>曾溪镇</t>
  </si>
  <si>
    <t>云雾山镇</t>
  </si>
  <si>
    <t>合计</t>
  </si>
  <si>
    <t>城关镇2017年脱贫攻坚项目验收合格资金清算情况一览表</t>
  </si>
  <si>
    <t>村名</t>
  </si>
  <si>
    <t>项目名称</t>
  </si>
  <si>
    <t>建设地点（小地名）</t>
  </si>
  <si>
    <t>项目建设内容及规模</t>
  </si>
  <si>
    <t>项目计   划金额</t>
  </si>
  <si>
    <t>整合资金已下达金额</t>
  </si>
  <si>
    <t>验收合格   金额</t>
  </si>
  <si>
    <t>清算金额</t>
  </si>
  <si>
    <t>备注</t>
  </si>
  <si>
    <t>古堰社区</t>
  </si>
  <si>
    <t>组级路</t>
  </si>
  <si>
    <t>七组</t>
  </si>
  <si>
    <t>硬化0.7公里</t>
  </si>
  <si>
    <t>二组</t>
  </si>
  <si>
    <t>硬化2公里</t>
  </si>
  <si>
    <t>百乐村</t>
  </si>
  <si>
    <t>产业路</t>
  </si>
  <si>
    <t>堰塘湾</t>
  </si>
  <si>
    <t>双喜村</t>
  </si>
  <si>
    <t>孙家湾</t>
  </si>
  <si>
    <t>硬化4公里</t>
  </si>
  <si>
    <t>太阳村</t>
  </si>
  <si>
    <t>三组</t>
  </si>
  <si>
    <t>硬化1.5公里</t>
  </si>
  <si>
    <t>四组</t>
  </si>
  <si>
    <t>硬化1.8公里</t>
  </si>
  <si>
    <t>江南社区</t>
  </si>
  <si>
    <t>七里社区</t>
  </si>
  <si>
    <t>七组、八组</t>
  </si>
  <si>
    <t>硬化1.7公里</t>
  </si>
  <si>
    <t>堡子社区</t>
  </si>
  <si>
    <t>三、四组</t>
  </si>
  <si>
    <t>硬化0.6公里</t>
  </si>
  <si>
    <t>杨柳社区</t>
  </si>
  <si>
    <t>原上坝二组</t>
  </si>
  <si>
    <t>硬化1公里</t>
  </si>
  <si>
    <t>原红岩七组</t>
  </si>
  <si>
    <t>硬化0.5公里</t>
  </si>
  <si>
    <t>黄荆坝社区</t>
  </si>
  <si>
    <t>八组</t>
  </si>
  <si>
    <t>新民村</t>
  </si>
  <si>
    <t>硬化1.2公里</t>
  </si>
  <si>
    <t>丝银坝村</t>
  </si>
  <si>
    <t>张恒猪场</t>
  </si>
  <si>
    <t>硬化0.2公里</t>
  </si>
  <si>
    <t>十、十一、十二组</t>
  </si>
  <si>
    <t>马家湾</t>
  </si>
  <si>
    <t>硬化0.4公里</t>
  </si>
  <si>
    <t>任家院子</t>
  </si>
  <si>
    <t>东风村</t>
  </si>
  <si>
    <t>便民桥建设</t>
  </si>
  <si>
    <t>一组</t>
  </si>
  <si>
    <t>1座</t>
  </si>
  <si>
    <t>双嶂村</t>
  </si>
  <si>
    <t>六组</t>
  </si>
  <si>
    <t>七组夏家院子</t>
  </si>
  <si>
    <t>珍珠河村</t>
  </si>
  <si>
    <t>元岭村</t>
  </si>
  <si>
    <t>三组大柳沟</t>
  </si>
  <si>
    <t>张树荣坎下</t>
  </si>
  <si>
    <t>一组贺家院子</t>
  </si>
  <si>
    <t>蔬菜产业园</t>
  </si>
  <si>
    <t>新建饮水工程</t>
  </si>
  <si>
    <t>小油炸洞</t>
  </si>
  <si>
    <t>1处</t>
  </si>
  <si>
    <t>五组甘塘湾</t>
  </si>
  <si>
    <t>五组</t>
  </si>
  <si>
    <t>雷兴村</t>
  </si>
  <si>
    <t>九组</t>
  </si>
  <si>
    <t>十组</t>
  </si>
  <si>
    <t>新桥村</t>
  </si>
  <si>
    <t>二组双沟顶上</t>
  </si>
  <si>
    <t>整合项目小计</t>
  </si>
  <si>
    <t>全镇</t>
  </si>
  <si>
    <t>农村危房改造</t>
  </si>
  <si>
    <t>129户</t>
  </si>
  <si>
    <t>太平村</t>
  </si>
  <si>
    <t>两室一场建设</t>
  </si>
  <si>
    <t>新建村委会活动室1个，新建标准化卫生室1个</t>
  </si>
  <si>
    <t>农光村</t>
  </si>
  <si>
    <t>新建村委会活动室1个</t>
  </si>
  <si>
    <t>新建村委会活动室及卫生室各1个</t>
  </si>
  <si>
    <t>红星村</t>
  </si>
  <si>
    <t>改建村委会活动室1个</t>
  </si>
  <si>
    <t>纸坊村</t>
  </si>
  <si>
    <t>新建村级卫生室</t>
  </si>
  <si>
    <t>合  计</t>
  </si>
  <si>
    <t>其中验收竣工扶贫水利工程资金50万元、道路及便民桥资金683.8万元、村级卫生室资金30万元</t>
  </si>
  <si>
    <t>熨斗镇2017年脱贫攻坚项目验收合格资金清算一览表</t>
  </si>
  <si>
    <t>单位：万元</t>
  </si>
  <si>
    <t>建设地点        （小地名）</t>
  </si>
  <si>
    <t>项目计划金额</t>
  </si>
  <si>
    <t>验收合格金额</t>
  </si>
  <si>
    <t>先联村</t>
  </si>
  <si>
    <t xml:space="preserve">硬化0.7公里 </t>
  </si>
  <si>
    <t>长岭村</t>
  </si>
  <si>
    <t>硬化5公里</t>
  </si>
  <si>
    <t>高兴村</t>
  </si>
  <si>
    <t xml:space="preserve">硬化1公里 </t>
  </si>
  <si>
    <t>金星村</t>
  </si>
  <si>
    <t>91户</t>
  </si>
  <si>
    <t>双坪村</t>
  </si>
  <si>
    <t>改建活动室1处</t>
  </si>
  <si>
    <t>麦坪村</t>
  </si>
  <si>
    <t xml:space="preserve"> 其中：验收竣工扶贫道路及便民桥资金56.82万元</t>
  </si>
  <si>
    <t>饶峰镇2017年017年脱贫攻坚项目验收合格资金清算一览表</t>
  </si>
  <si>
    <t>蒲溪村</t>
  </si>
  <si>
    <t>硬化0.3公里</t>
  </si>
  <si>
    <t>饶峰村</t>
  </si>
  <si>
    <t>五、十、十一组索家沟</t>
  </si>
  <si>
    <t>硬化2.2公里</t>
  </si>
  <si>
    <t>光明村</t>
  </si>
  <si>
    <t>三合村</t>
  </si>
  <si>
    <t>堰渠</t>
  </si>
  <si>
    <t>衬砌1.4公里∪型渠</t>
  </si>
  <si>
    <t>新建便民桥</t>
  </si>
  <si>
    <t>一组二郎庙</t>
  </si>
  <si>
    <t>四组姜家院子</t>
  </si>
  <si>
    <t>四组小沟</t>
  </si>
  <si>
    <t>新场村</t>
  </si>
  <si>
    <t xml:space="preserve">金星村 </t>
  </si>
  <si>
    <t>2座</t>
  </si>
  <si>
    <t>索家沟</t>
  </si>
  <si>
    <t>新华村</t>
  </si>
  <si>
    <t>六组刘家院子</t>
  </si>
  <si>
    <t>荆家沟</t>
  </si>
  <si>
    <t>28户</t>
  </si>
  <si>
    <t>村级活动室建设</t>
  </si>
  <si>
    <t>新建3个、改建1个</t>
  </si>
  <si>
    <t>村级卫生室建设</t>
  </si>
  <si>
    <t>新建6个</t>
  </si>
  <si>
    <t>喜河镇017年脱贫攻坚项目验收合格资金清算一览表</t>
  </si>
  <si>
    <t>蔡河村</t>
  </si>
  <si>
    <t>二、三组</t>
  </si>
  <si>
    <t>新修3公里</t>
  </si>
  <si>
    <t>盘龙村</t>
  </si>
  <si>
    <t>硬化1.6公里</t>
  </si>
  <si>
    <t>硬化0.8公里</t>
  </si>
  <si>
    <t>长顺村</t>
  </si>
  <si>
    <t>奎星村</t>
  </si>
  <si>
    <t xml:space="preserve">硬化3.5公里 </t>
  </si>
  <si>
    <t>中心村</t>
  </si>
  <si>
    <t xml:space="preserve">硬化3.5公里  </t>
  </si>
  <si>
    <t>同心村</t>
  </si>
  <si>
    <t>同心村一组</t>
  </si>
  <si>
    <t xml:space="preserve">硬化2.75公里  </t>
  </si>
  <si>
    <t>调整</t>
  </si>
  <si>
    <t>团结村</t>
  </si>
  <si>
    <t xml:space="preserve">硬化1.8公里 </t>
  </si>
  <si>
    <t>晨光村</t>
  </si>
  <si>
    <t>二、四组</t>
  </si>
  <si>
    <t>档山村</t>
  </si>
  <si>
    <t xml:space="preserve">三组 </t>
  </si>
  <si>
    <t>新修0.7公里</t>
  </si>
  <si>
    <t>楠树湾</t>
  </si>
  <si>
    <t>二组天竺堂</t>
  </si>
  <si>
    <t>三组银杏沟</t>
  </si>
  <si>
    <t>双沟村</t>
  </si>
  <si>
    <t>福星村</t>
  </si>
  <si>
    <t>洞沟村</t>
  </si>
  <si>
    <t>33户</t>
  </si>
  <si>
    <t>大雁村</t>
  </si>
  <si>
    <t>新建村卫生室1个</t>
  </si>
  <si>
    <t>其中验收竣工扶贫水利工程资金19万元、道路及便民桥资金500.51万元、村级卫生室资金10万元</t>
  </si>
  <si>
    <t>池河镇2017年脱贫攻坚项目验收合格资金清算情况一览表</t>
  </si>
  <si>
    <t>合一村</t>
  </si>
  <si>
    <t>硬化0.37公里</t>
  </si>
  <si>
    <t>硬化1.81公里</t>
  </si>
  <si>
    <t>明星村</t>
  </si>
  <si>
    <t>铁路涵洞-刘家屋前</t>
  </si>
  <si>
    <t>硬化0.34公里</t>
  </si>
  <si>
    <t>24组（草庙小河）</t>
  </si>
  <si>
    <t>硬化0.27公里</t>
  </si>
  <si>
    <t>草庙小河-火车桥侧</t>
  </si>
  <si>
    <t>硬化0.47公里</t>
  </si>
  <si>
    <t>李家屋后-五组路口</t>
  </si>
  <si>
    <t>硬化0.85公里</t>
  </si>
  <si>
    <t>铁路桥下-白山坪</t>
  </si>
  <si>
    <t>硬化0.49公里</t>
  </si>
  <si>
    <t>大沟口-孙家猪场</t>
  </si>
  <si>
    <t>硬化0.68公里</t>
  </si>
  <si>
    <t>九组集约化养蚕点</t>
  </si>
  <si>
    <t>硬化0.35公里</t>
  </si>
  <si>
    <t>组级路-袁朝升门前</t>
  </si>
  <si>
    <t>硬化0.12公里</t>
  </si>
  <si>
    <t>松树扒-刘本奎屋后</t>
  </si>
  <si>
    <t>李寸军-大阳安置点</t>
  </si>
  <si>
    <t>双营村</t>
  </si>
  <si>
    <t>谭家院子-水厂</t>
  </si>
  <si>
    <t xml:space="preserve">  硬化0.54公里</t>
  </si>
  <si>
    <t>村办公室-后营</t>
  </si>
  <si>
    <t>四组金沟</t>
  </si>
  <si>
    <t>硬化0.15公里</t>
  </si>
  <si>
    <t>营池路口-樟树沟</t>
  </si>
  <si>
    <t>硬化0.23公里</t>
  </si>
  <si>
    <t>李怀兵-村级路口</t>
  </si>
  <si>
    <t>硬化0.66公里</t>
  </si>
  <si>
    <t>村级路-吴家湾</t>
  </si>
  <si>
    <t>硬化0.45公里</t>
  </si>
  <si>
    <t>村级路-谭文树岔路口</t>
  </si>
  <si>
    <t>硬化0.75公里</t>
  </si>
  <si>
    <t>五爱村</t>
  </si>
  <si>
    <t>硬化0.05公里</t>
  </si>
  <si>
    <t>新棉村</t>
  </si>
  <si>
    <t>硬化产业路0.13公里</t>
  </si>
  <si>
    <t>一组老街</t>
  </si>
  <si>
    <t>顺风村</t>
  </si>
  <si>
    <t>硬化0.88公里</t>
  </si>
  <si>
    <t>罗汉抱</t>
  </si>
  <si>
    <t>硬化0.46公里</t>
  </si>
  <si>
    <t>邓家湾</t>
  </si>
  <si>
    <t>硬化0.13公里</t>
  </si>
  <si>
    <t>邓家湾-值守库</t>
  </si>
  <si>
    <t>硬化0.74公里</t>
  </si>
  <si>
    <t>火车站</t>
  </si>
  <si>
    <t>李子园</t>
  </si>
  <si>
    <t>谭家湾村</t>
  </si>
  <si>
    <t>六组-谢家院子</t>
  </si>
  <si>
    <t>硬化0.08公里</t>
  </si>
  <si>
    <t>木材检查站-河边</t>
  </si>
  <si>
    <t>硬化0.06公里</t>
  </si>
  <si>
    <t>大棚边-河边</t>
  </si>
  <si>
    <t>硬化0.52公里</t>
  </si>
  <si>
    <t>迎池路口-河边</t>
  </si>
  <si>
    <t>大院坝-梁顶</t>
  </si>
  <si>
    <t>硬化2.07公里</t>
  </si>
  <si>
    <t>新兴村</t>
  </si>
  <si>
    <t>村办公室-向子庙</t>
  </si>
  <si>
    <t>硬化2.9公里</t>
  </si>
  <si>
    <t>硬化0.33公里</t>
  </si>
  <si>
    <t>牛家山（6组）</t>
  </si>
  <si>
    <t>硬化0.18公里</t>
  </si>
  <si>
    <t>支路（5组）</t>
  </si>
  <si>
    <t>硬化0.43公里</t>
  </si>
  <si>
    <t>硬化0.22公里</t>
  </si>
  <si>
    <t>力建村</t>
  </si>
  <si>
    <t>二组河堤</t>
  </si>
  <si>
    <t>合心村</t>
  </si>
  <si>
    <t>合心村4组</t>
  </si>
  <si>
    <t>明星村13组</t>
  </si>
  <si>
    <t>综合改革试验区1个</t>
  </si>
  <si>
    <t>5户</t>
  </si>
  <si>
    <t>新建标准化卫生室1个，改建村委会活动室1个</t>
  </si>
  <si>
    <t>柏安村</t>
  </si>
  <si>
    <t>新建标准化卫生室1个</t>
  </si>
  <si>
    <t>两河镇2017年脱贫攻坚项目验收合格资金清算情况一览表</t>
  </si>
  <si>
    <t>高原村</t>
  </si>
  <si>
    <t>二组大湾</t>
  </si>
  <si>
    <t>潼关村</t>
  </si>
  <si>
    <t>新春村</t>
  </si>
  <si>
    <t>四至五组</t>
  </si>
  <si>
    <t>硬化3公里</t>
  </si>
  <si>
    <t>一组沙场</t>
  </si>
  <si>
    <t>火地沟村</t>
  </si>
  <si>
    <t>改造饮水工程</t>
  </si>
  <si>
    <t>迎河村</t>
  </si>
  <si>
    <t>31户</t>
  </si>
  <si>
    <t>迎丰镇2017年脱贫攻坚项目验收合格资金清算情况一览表</t>
  </si>
  <si>
    <t>庙梁村</t>
  </si>
  <si>
    <t>庙梁村西拉沟道路</t>
  </si>
  <si>
    <t>新建3公里</t>
  </si>
  <si>
    <t>梧桐寺村</t>
  </si>
  <si>
    <t>将军坟</t>
  </si>
  <si>
    <t>三官庙村</t>
  </si>
  <si>
    <t>火石沟口</t>
  </si>
  <si>
    <t>弓箭沟村</t>
  </si>
  <si>
    <t>弓箭沟二村便民桥</t>
  </si>
  <si>
    <t>弓箭沟五村便民桥</t>
  </si>
  <si>
    <t>18户</t>
  </si>
  <si>
    <t>香炉沟村</t>
  </si>
  <si>
    <t>新建村委会活动室1个，改建标准化卫生室1个</t>
  </si>
  <si>
    <t>中池镇2017年脱贫攻坚项目验收合格资金清算情况一览表</t>
  </si>
  <si>
    <t>建设地点 （小地名）</t>
  </si>
  <si>
    <t>东沙河村</t>
  </si>
  <si>
    <t>新建1公里</t>
  </si>
  <si>
    <t>青泥涧村</t>
  </si>
  <si>
    <t>3公里</t>
  </si>
  <si>
    <t>堰坪村</t>
  </si>
  <si>
    <t>堰坪村四组</t>
  </si>
  <si>
    <t>龙洞沟</t>
  </si>
  <si>
    <t>西沙河村</t>
  </si>
  <si>
    <t>15户</t>
  </si>
  <si>
    <t>茶里村</t>
  </si>
  <si>
    <t>改建村委会活动室1个，新建标准化卫生室1个</t>
  </si>
  <si>
    <t>筷子铺村</t>
  </si>
  <si>
    <t>云雾山镇2017年脱贫攻坚项目验收合格资金清算情况一览表</t>
  </si>
  <si>
    <t>丁家坝村</t>
  </si>
  <si>
    <t>硬化2.5公里</t>
  </si>
  <si>
    <t>银杏坝村</t>
  </si>
  <si>
    <t>官田村</t>
  </si>
  <si>
    <t>水田坪村</t>
  </si>
  <si>
    <t>硬化3.5公里</t>
  </si>
  <si>
    <t>五组麻柳树</t>
  </si>
  <si>
    <t>六组何家坡</t>
  </si>
  <si>
    <t>铜钱峡村</t>
  </si>
  <si>
    <t>一组娘娘庙</t>
  </si>
  <si>
    <t>一组水竹林</t>
  </si>
  <si>
    <t>三组郑家扁子</t>
  </si>
  <si>
    <t>南沟村</t>
  </si>
  <si>
    <t>20户</t>
  </si>
  <si>
    <t>改建村委活动室1个</t>
  </si>
  <si>
    <t>曾溪镇2017年脱贫攻坚项目验收合格资金清算情况一览表</t>
  </si>
  <si>
    <t>联盟村</t>
  </si>
  <si>
    <t>活动室门前</t>
  </si>
  <si>
    <t>瓦窑村</t>
  </si>
  <si>
    <t>立新村</t>
  </si>
  <si>
    <t>高坎村</t>
  </si>
  <si>
    <t>石门沟</t>
  </si>
  <si>
    <t>1处（水窖2口）</t>
  </si>
  <si>
    <t>22户</t>
  </si>
  <si>
    <t>大沟村</t>
  </si>
  <si>
    <t>改建村委会活动室</t>
  </si>
  <si>
    <t>后柳镇2017年脱贫攻坚项目验收合格资金清算情况一览表</t>
  </si>
  <si>
    <t>中坝村</t>
  </si>
  <si>
    <t>黄村坝村</t>
  </si>
  <si>
    <t xml:space="preserve">二组 </t>
  </si>
  <si>
    <t>磨石村</t>
  </si>
  <si>
    <t>磨石沟口</t>
  </si>
  <si>
    <t>前锋村</t>
  </si>
  <si>
    <t>38户</t>
  </si>
  <si>
    <t>新建1处村级活动室</t>
  </si>
  <si>
    <t>建设地点
（小地名）</t>
  </si>
  <si>
    <t>项目建设内容
及规模</t>
  </si>
  <si>
    <t>陈家院子-猪场
（5、6组）</t>
  </si>
  <si>
    <t>陈家院子-牛家山
（5、6组）</t>
  </si>
  <si>
    <t>建设地点
（小地名）</t>
  </si>
  <si>
    <t>验收合格
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</si>
</sst>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方正小标宋简体"/>
      <family val="4"/>
    </font>
    <font>
      <b/>
      <sz val="20"/>
      <color indexed="8"/>
      <name val="方正小标宋简体"/>
      <family val="4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33" borderId="10" xfId="4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41" applyFont="1" applyFill="1" applyBorder="1" applyAlignment="1">
      <alignment horizontal="center" vertical="center" wrapText="1"/>
      <protection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41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49" xfId="41"/>
    <cellStyle name="常规 16" xfId="42"/>
    <cellStyle name="常规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10" zoomScaleNormal="110" zoomScalePageLayoutView="0" workbookViewId="0" topLeftCell="A1">
      <selection activeCell="M13" sqref="M13"/>
    </sheetView>
  </sheetViews>
  <sheetFormatPr defaultColWidth="9.00390625" defaultRowHeight="15"/>
  <cols>
    <col min="1" max="1" width="5.421875" style="102" customWidth="1"/>
    <col min="2" max="2" width="7.8515625" style="102" customWidth="1"/>
    <col min="3" max="3" width="8.140625" style="102" customWidth="1"/>
    <col min="4" max="4" width="10.140625" style="102" customWidth="1"/>
    <col min="5" max="5" width="10.28125" style="102" customWidth="1"/>
    <col min="6" max="7" width="7.7109375" style="102" customWidth="1"/>
    <col min="8" max="8" width="9.8515625" style="102" customWidth="1"/>
    <col min="9" max="9" width="10.7109375" style="102" customWidth="1"/>
    <col min="10" max="10" width="7.7109375" style="102" customWidth="1"/>
    <col min="11" max="11" width="8.8515625" style="103" customWidth="1"/>
    <col min="12" max="12" width="10.7109375" style="102" customWidth="1"/>
    <col min="13" max="13" width="10.28125" style="102" customWidth="1"/>
    <col min="14" max="14" width="8.421875" style="102" customWidth="1"/>
    <col min="15" max="15" width="8.7109375" style="102" customWidth="1"/>
    <col min="16" max="16" width="7.7109375" style="102" customWidth="1"/>
    <col min="17" max="16384" width="9.00390625" style="102" customWidth="1"/>
  </cols>
  <sheetData>
    <row r="1" spans="1:16" ht="36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0"/>
      <c r="M1" s="110"/>
      <c r="N1" s="110"/>
      <c r="O1" s="110"/>
      <c r="P1" s="110"/>
    </row>
    <row r="2" spans="2:16" ht="27.75" customHeight="1">
      <c r="B2" s="3"/>
      <c r="C2" s="3"/>
      <c r="D2" s="3"/>
      <c r="E2" s="3"/>
      <c r="F2" s="3"/>
      <c r="G2" s="3"/>
      <c r="H2" s="112" t="s">
        <v>1</v>
      </c>
      <c r="I2" s="112"/>
      <c r="J2" s="112"/>
      <c r="K2" s="113"/>
      <c r="L2" s="112"/>
      <c r="M2" s="112"/>
      <c r="N2" s="114" t="s">
        <v>2</v>
      </c>
      <c r="O2" s="114"/>
      <c r="P2" s="114"/>
    </row>
    <row r="3" spans="1:16" s="101" customFormat="1" ht="27.75" customHeight="1">
      <c r="A3" s="108" t="s">
        <v>3</v>
      </c>
      <c r="B3" s="109" t="s">
        <v>4</v>
      </c>
      <c r="C3" s="109" t="s">
        <v>5</v>
      </c>
      <c r="D3" s="109"/>
      <c r="E3" s="109"/>
      <c r="F3" s="109"/>
      <c r="G3" s="115" t="s">
        <v>6</v>
      </c>
      <c r="H3" s="115"/>
      <c r="I3" s="115"/>
      <c r="J3" s="115"/>
      <c r="K3" s="116" t="s">
        <v>7</v>
      </c>
      <c r="L3" s="115"/>
      <c r="M3" s="115"/>
      <c r="N3" s="115"/>
      <c r="O3" s="108" t="s">
        <v>8</v>
      </c>
      <c r="P3" s="108" t="s">
        <v>9</v>
      </c>
    </row>
    <row r="4" spans="1:16" s="101" customFormat="1" ht="33.75" customHeight="1">
      <c r="A4" s="108"/>
      <c r="B4" s="109"/>
      <c r="C4" s="105" t="s">
        <v>10</v>
      </c>
      <c r="D4" s="105" t="s">
        <v>11</v>
      </c>
      <c r="E4" s="105" t="s">
        <v>12</v>
      </c>
      <c r="F4" s="105" t="s">
        <v>13</v>
      </c>
      <c r="G4" s="105" t="s">
        <v>14</v>
      </c>
      <c r="H4" s="105" t="s">
        <v>15</v>
      </c>
      <c r="I4" s="105" t="s">
        <v>12</v>
      </c>
      <c r="J4" s="105" t="s">
        <v>13</v>
      </c>
      <c r="K4" s="107" t="s">
        <v>16</v>
      </c>
      <c r="L4" s="105" t="s">
        <v>17</v>
      </c>
      <c r="M4" s="105" t="s">
        <v>18</v>
      </c>
      <c r="N4" s="104" t="s">
        <v>13</v>
      </c>
      <c r="O4" s="108"/>
      <c r="P4" s="108"/>
    </row>
    <row r="5" spans="1:16" s="101" customFormat="1" ht="31.5" customHeight="1">
      <c r="A5" s="104">
        <v>1</v>
      </c>
      <c r="B5" s="104" t="s">
        <v>19</v>
      </c>
      <c r="C5" s="104">
        <v>733.8</v>
      </c>
      <c r="D5" s="104">
        <v>258</v>
      </c>
      <c r="E5" s="104">
        <v>115</v>
      </c>
      <c r="F5" s="106">
        <f>C5+D5+E5</f>
        <v>1106.8</v>
      </c>
      <c r="G5" s="106">
        <v>404</v>
      </c>
      <c r="H5" s="106">
        <v>258</v>
      </c>
      <c r="I5" s="106">
        <v>30</v>
      </c>
      <c r="J5" s="106">
        <f>G5+H5+I5</f>
        <v>692</v>
      </c>
      <c r="K5" s="106">
        <v>724.06</v>
      </c>
      <c r="L5" s="106">
        <v>258</v>
      </c>
      <c r="M5" s="106">
        <v>115</v>
      </c>
      <c r="N5" s="104">
        <f>K5+L5+M5</f>
        <v>1097.06</v>
      </c>
      <c r="O5" s="104">
        <f>N5-J5</f>
        <v>405.05999999999995</v>
      </c>
      <c r="P5" s="104">
        <v>241.06</v>
      </c>
    </row>
    <row r="6" spans="1:16" s="101" customFormat="1" ht="31.5" customHeight="1">
      <c r="A6" s="104">
        <v>2</v>
      </c>
      <c r="B6" s="104" t="s">
        <v>20</v>
      </c>
      <c r="C6" s="104">
        <v>1061.24</v>
      </c>
      <c r="D6" s="104">
        <v>10</v>
      </c>
      <c r="E6" s="104">
        <v>60</v>
      </c>
      <c r="F6" s="106">
        <f>C6+D6+E6</f>
        <v>1131.24</v>
      </c>
      <c r="G6" s="106">
        <v>533.84</v>
      </c>
      <c r="H6" s="106">
        <v>10</v>
      </c>
      <c r="I6" s="106">
        <v>30</v>
      </c>
      <c r="J6" s="106">
        <f aca="true" t="shared" si="0" ref="J6:J15">G6+H6+I6</f>
        <v>573.84</v>
      </c>
      <c r="K6" s="106">
        <v>834.69</v>
      </c>
      <c r="L6" s="106">
        <v>10</v>
      </c>
      <c r="M6" s="106">
        <v>60</v>
      </c>
      <c r="N6" s="104">
        <f aca="true" t="shared" si="1" ref="N6:N15">K6+L6+M6</f>
        <v>904.69</v>
      </c>
      <c r="O6" s="104">
        <f aca="true" t="shared" si="2" ref="O6:O15">N6-J6</f>
        <v>330.85</v>
      </c>
      <c r="P6" s="104">
        <f aca="true" t="shared" si="3" ref="P6:P15">O6</f>
        <v>330.85</v>
      </c>
    </row>
    <row r="7" spans="1:16" s="101" customFormat="1" ht="31.5" customHeight="1">
      <c r="A7" s="104">
        <v>3</v>
      </c>
      <c r="B7" s="104" t="s">
        <v>21</v>
      </c>
      <c r="C7" s="104">
        <v>181</v>
      </c>
      <c r="D7" s="104">
        <v>62</v>
      </c>
      <c r="E7" s="104">
        <v>10</v>
      </c>
      <c r="F7" s="106">
        <f>C7+D7+E7</f>
        <v>253</v>
      </c>
      <c r="G7" s="106">
        <v>113</v>
      </c>
      <c r="H7" s="106">
        <v>62</v>
      </c>
      <c r="I7" s="106">
        <v>5</v>
      </c>
      <c r="J7" s="106">
        <f t="shared" si="0"/>
        <v>180</v>
      </c>
      <c r="K7" s="106">
        <v>184</v>
      </c>
      <c r="L7" s="106">
        <v>62</v>
      </c>
      <c r="M7" s="106">
        <v>10</v>
      </c>
      <c r="N7" s="104">
        <f t="shared" si="1"/>
        <v>256</v>
      </c>
      <c r="O7" s="104">
        <f t="shared" si="2"/>
        <v>76</v>
      </c>
      <c r="P7" s="104">
        <v>73</v>
      </c>
    </row>
    <row r="8" spans="1:16" s="101" customFormat="1" ht="31.5" customHeight="1">
      <c r="A8" s="104">
        <v>4</v>
      </c>
      <c r="B8" s="104" t="s">
        <v>22</v>
      </c>
      <c r="C8" s="104">
        <v>170.8</v>
      </c>
      <c r="D8" s="104">
        <v>56</v>
      </c>
      <c r="E8" s="104">
        <v>145</v>
      </c>
      <c r="F8" s="106">
        <f aca="true" t="shared" si="4" ref="F8:F15">C8+D8+E8</f>
        <v>371.8</v>
      </c>
      <c r="G8" s="106">
        <v>123</v>
      </c>
      <c r="H8" s="106">
        <v>129</v>
      </c>
      <c r="I8" s="106"/>
      <c r="J8" s="106">
        <f t="shared" si="0"/>
        <v>252</v>
      </c>
      <c r="K8" s="106">
        <v>170.8</v>
      </c>
      <c r="L8" s="106">
        <v>56</v>
      </c>
      <c r="M8" s="106">
        <v>145</v>
      </c>
      <c r="N8" s="104">
        <f t="shared" si="1"/>
        <v>371.8</v>
      </c>
      <c r="O8" s="104">
        <f t="shared" si="2"/>
        <v>119.80000000000001</v>
      </c>
      <c r="P8" s="104">
        <f t="shared" si="3"/>
        <v>119.80000000000001</v>
      </c>
    </row>
    <row r="9" spans="1:16" s="101" customFormat="1" ht="31.5" customHeight="1">
      <c r="A9" s="104">
        <v>5</v>
      </c>
      <c r="B9" s="104" t="s">
        <v>23</v>
      </c>
      <c r="C9" s="104">
        <v>52</v>
      </c>
      <c r="D9" s="104">
        <v>76</v>
      </c>
      <c r="E9" s="104">
        <v>45</v>
      </c>
      <c r="F9" s="106">
        <f t="shared" si="4"/>
        <v>173</v>
      </c>
      <c r="G9" s="106">
        <v>52</v>
      </c>
      <c r="H9" s="106">
        <v>148</v>
      </c>
      <c r="I9" s="106"/>
      <c r="J9" s="106">
        <f t="shared" si="0"/>
        <v>200</v>
      </c>
      <c r="K9" s="106">
        <v>41.42</v>
      </c>
      <c r="L9" s="106">
        <v>76</v>
      </c>
      <c r="M9" s="106">
        <v>25</v>
      </c>
      <c r="N9" s="104">
        <f t="shared" si="1"/>
        <v>142.42000000000002</v>
      </c>
      <c r="O9" s="104">
        <f t="shared" si="2"/>
        <v>-57.579999999999984</v>
      </c>
      <c r="P9" s="104">
        <f t="shared" si="3"/>
        <v>-57.579999999999984</v>
      </c>
    </row>
    <row r="10" spans="1:16" s="101" customFormat="1" ht="31.5" customHeight="1">
      <c r="A10" s="104">
        <v>6</v>
      </c>
      <c r="B10" s="104" t="s">
        <v>24</v>
      </c>
      <c r="C10" s="104">
        <v>572.8</v>
      </c>
      <c r="D10" s="104">
        <v>66</v>
      </c>
      <c r="E10" s="104">
        <v>20</v>
      </c>
      <c r="F10" s="106">
        <f t="shared" si="4"/>
        <v>658.8</v>
      </c>
      <c r="G10" s="106">
        <v>295.3</v>
      </c>
      <c r="H10" s="106">
        <v>66</v>
      </c>
      <c r="I10" s="106">
        <v>5</v>
      </c>
      <c r="J10" s="106">
        <f t="shared" si="0"/>
        <v>366.3</v>
      </c>
      <c r="K10" s="106">
        <v>573.46</v>
      </c>
      <c r="L10" s="106">
        <v>66</v>
      </c>
      <c r="M10" s="106">
        <v>20</v>
      </c>
      <c r="N10" s="104">
        <f t="shared" si="1"/>
        <v>659.46</v>
      </c>
      <c r="O10" s="104">
        <f t="shared" si="2"/>
        <v>293.16</v>
      </c>
      <c r="P10" s="104">
        <f t="shared" si="3"/>
        <v>293.16</v>
      </c>
    </row>
    <row r="11" spans="1:16" s="101" customFormat="1" ht="31.5" customHeight="1">
      <c r="A11" s="104">
        <v>7</v>
      </c>
      <c r="B11" s="104" t="s">
        <v>25</v>
      </c>
      <c r="C11" s="104">
        <v>180.8</v>
      </c>
      <c r="D11" s="104">
        <v>182</v>
      </c>
      <c r="E11" s="104">
        <v>20</v>
      </c>
      <c r="F11" s="106">
        <f t="shared" si="4"/>
        <v>382.8</v>
      </c>
      <c r="G11" s="106">
        <v>180.8</v>
      </c>
      <c r="H11" s="106">
        <v>245.2</v>
      </c>
      <c r="I11" s="106"/>
      <c r="J11" s="106">
        <f t="shared" si="0"/>
        <v>426</v>
      </c>
      <c r="K11" s="106">
        <v>56.82</v>
      </c>
      <c r="L11" s="106">
        <v>182</v>
      </c>
      <c r="M11" s="106">
        <v>20</v>
      </c>
      <c r="N11" s="104">
        <f t="shared" si="1"/>
        <v>258.82</v>
      </c>
      <c r="O11" s="104">
        <f t="shared" si="2"/>
        <v>-167.18</v>
      </c>
      <c r="P11" s="104">
        <v>-147.18</v>
      </c>
    </row>
    <row r="12" spans="1:16" s="101" customFormat="1" ht="31.5" customHeight="1">
      <c r="A12" s="104">
        <v>8</v>
      </c>
      <c r="B12" s="104" t="s">
        <v>26</v>
      </c>
      <c r="C12" s="104">
        <v>189.2</v>
      </c>
      <c r="D12" s="104">
        <v>36</v>
      </c>
      <c r="E12" s="104">
        <v>37</v>
      </c>
      <c r="F12" s="106">
        <f t="shared" si="4"/>
        <v>262.2</v>
      </c>
      <c r="G12" s="106">
        <v>95</v>
      </c>
      <c r="H12" s="106">
        <v>36</v>
      </c>
      <c r="I12" s="106">
        <v>18.5</v>
      </c>
      <c r="J12" s="106">
        <f t="shared" si="0"/>
        <v>149.5</v>
      </c>
      <c r="K12" s="106">
        <v>108.33</v>
      </c>
      <c r="L12" s="106">
        <v>36</v>
      </c>
      <c r="M12" s="106">
        <v>37</v>
      </c>
      <c r="N12" s="104">
        <f t="shared" si="1"/>
        <v>181.32999999999998</v>
      </c>
      <c r="O12" s="104">
        <f t="shared" si="2"/>
        <v>31.829999999999984</v>
      </c>
      <c r="P12" s="104">
        <f t="shared" si="3"/>
        <v>31.829999999999984</v>
      </c>
    </row>
    <row r="13" spans="1:16" s="101" customFormat="1" ht="31.5" customHeight="1">
      <c r="A13" s="104">
        <v>9</v>
      </c>
      <c r="B13" s="104" t="s">
        <v>27</v>
      </c>
      <c r="C13" s="104">
        <v>72</v>
      </c>
      <c r="D13" s="104">
        <v>30</v>
      </c>
      <c r="E13" s="104">
        <v>65</v>
      </c>
      <c r="F13" s="106">
        <f t="shared" si="4"/>
        <v>167</v>
      </c>
      <c r="G13" s="106">
        <v>72</v>
      </c>
      <c r="H13" s="106">
        <v>30</v>
      </c>
      <c r="I13" s="106">
        <v>8</v>
      </c>
      <c r="J13" s="106">
        <f t="shared" si="0"/>
        <v>110</v>
      </c>
      <c r="K13" s="106">
        <v>70.37</v>
      </c>
      <c r="L13" s="106">
        <v>30</v>
      </c>
      <c r="M13" s="106">
        <v>65</v>
      </c>
      <c r="N13" s="104">
        <f t="shared" si="1"/>
        <v>165.37</v>
      </c>
      <c r="O13" s="104">
        <f t="shared" si="2"/>
        <v>55.370000000000005</v>
      </c>
      <c r="P13" s="104">
        <f t="shared" si="3"/>
        <v>55.370000000000005</v>
      </c>
    </row>
    <row r="14" spans="1:16" s="101" customFormat="1" ht="31.5" customHeight="1">
      <c r="A14" s="104">
        <v>10</v>
      </c>
      <c r="B14" s="104" t="s">
        <v>28</v>
      </c>
      <c r="C14" s="104">
        <v>241</v>
      </c>
      <c r="D14" s="104">
        <v>44</v>
      </c>
      <c r="E14" s="104">
        <v>20</v>
      </c>
      <c r="F14" s="106">
        <f t="shared" si="4"/>
        <v>305</v>
      </c>
      <c r="G14" s="106">
        <v>121</v>
      </c>
      <c r="H14" s="106">
        <v>44</v>
      </c>
      <c r="I14" s="106">
        <v>5</v>
      </c>
      <c r="J14" s="106">
        <f t="shared" si="0"/>
        <v>170</v>
      </c>
      <c r="K14" s="106">
        <v>201.68</v>
      </c>
      <c r="L14" s="106">
        <v>44</v>
      </c>
      <c r="M14" s="106">
        <v>20</v>
      </c>
      <c r="N14" s="104">
        <f t="shared" si="1"/>
        <v>265.68</v>
      </c>
      <c r="O14" s="104">
        <f t="shared" si="2"/>
        <v>95.68</v>
      </c>
      <c r="P14" s="104">
        <f t="shared" si="3"/>
        <v>95.68</v>
      </c>
    </row>
    <row r="15" spans="1:16" s="101" customFormat="1" ht="31.5" customHeight="1">
      <c r="A15" s="104">
        <v>11</v>
      </c>
      <c r="B15" s="104" t="s">
        <v>29</v>
      </c>
      <c r="C15" s="104">
        <v>367.8</v>
      </c>
      <c r="D15" s="104">
        <v>40</v>
      </c>
      <c r="E15" s="104">
        <v>45</v>
      </c>
      <c r="F15" s="106">
        <f t="shared" si="4"/>
        <v>452.8</v>
      </c>
      <c r="G15" s="106">
        <v>193</v>
      </c>
      <c r="H15" s="106">
        <v>40</v>
      </c>
      <c r="I15" s="106">
        <v>12.5</v>
      </c>
      <c r="J15" s="106">
        <f t="shared" si="0"/>
        <v>245.5</v>
      </c>
      <c r="K15" s="106">
        <v>355.4</v>
      </c>
      <c r="L15" s="106">
        <v>40</v>
      </c>
      <c r="M15" s="106">
        <v>45</v>
      </c>
      <c r="N15" s="104">
        <f t="shared" si="1"/>
        <v>440.4</v>
      </c>
      <c r="O15" s="104">
        <f t="shared" si="2"/>
        <v>194.89999999999998</v>
      </c>
      <c r="P15" s="104">
        <f t="shared" si="3"/>
        <v>194.89999999999998</v>
      </c>
    </row>
    <row r="16" spans="1:16" ht="31.5" customHeight="1">
      <c r="A16" s="108" t="s">
        <v>30</v>
      </c>
      <c r="B16" s="108"/>
      <c r="C16" s="104">
        <f>SUM(C5:C15)</f>
        <v>3822.4400000000005</v>
      </c>
      <c r="D16" s="104">
        <f aca="true" t="shared" si="5" ref="D16:P16">SUM(D5:D15)</f>
        <v>860</v>
      </c>
      <c r="E16" s="104">
        <f t="shared" si="5"/>
        <v>582</v>
      </c>
      <c r="F16" s="104">
        <f t="shared" si="5"/>
        <v>5264.4400000000005</v>
      </c>
      <c r="G16" s="104">
        <f t="shared" si="5"/>
        <v>2182.94</v>
      </c>
      <c r="H16" s="104">
        <f t="shared" si="5"/>
        <v>1068.2</v>
      </c>
      <c r="I16" s="104">
        <f t="shared" si="5"/>
        <v>114</v>
      </c>
      <c r="J16" s="104">
        <f t="shared" si="5"/>
        <v>3365.1400000000003</v>
      </c>
      <c r="K16" s="106">
        <f t="shared" si="5"/>
        <v>3321.03</v>
      </c>
      <c r="L16" s="104">
        <f t="shared" si="5"/>
        <v>860</v>
      </c>
      <c r="M16" s="104">
        <f t="shared" si="5"/>
        <v>562</v>
      </c>
      <c r="N16" s="104">
        <f t="shared" si="5"/>
        <v>4743.03</v>
      </c>
      <c r="O16" s="104">
        <f t="shared" si="5"/>
        <v>1377.8899999999999</v>
      </c>
      <c r="P16" s="104">
        <f t="shared" si="5"/>
        <v>1230.8899999999999</v>
      </c>
    </row>
    <row r="17" ht="30" customHeight="1"/>
    <row r="18" ht="30" customHeight="1"/>
    <row r="19" ht="30" customHeight="1"/>
    <row r="20" ht="30" customHeight="1"/>
  </sheetData>
  <sheetProtection/>
  <mergeCells count="11">
    <mergeCell ref="A1:P1"/>
    <mergeCell ref="H2:M2"/>
    <mergeCell ref="N2:P2"/>
    <mergeCell ref="C3:F3"/>
    <mergeCell ref="G3:J3"/>
    <mergeCell ref="K3:N3"/>
    <mergeCell ref="A16:B16"/>
    <mergeCell ref="A3:A4"/>
    <mergeCell ref="B3:B4"/>
    <mergeCell ref="O3:O4"/>
    <mergeCell ref="P3:P4"/>
  </mergeCells>
  <printOptions horizontalCentered="1"/>
  <pageMargins left="0" right="0" top="0.6299212598425197" bottom="0.3937007874015748" header="0.787401574803149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E21" sqref="E21"/>
    </sheetView>
  </sheetViews>
  <sheetFormatPr defaultColWidth="9.421875" defaultRowHeight="15"/>
  <cols>
    <col min="1" max="1" width="9.421875" style="32" customWidth="1"/>
    <col min="2" max="2" width="12.00390625" style="32" customWidth="1"/>
    <col min="3" max="3" width="11.7109375" style="32" customWidth="1"/>
    <col min="4" max="4" width="12.7109375" style="32" customWidth="1"/>
    <col min="5" max="5" width="9.421875" style="33" customWidth="1"/>
    <col min="6" max="6" width="10.421875" style="33" customWidth="1"/>
    <col min="7" max="7" width="10.7109375" style="33" customWidth="1"/>
    <col min="8" max="8" width="9.421875" style="33" customWidth="1"/>
    <col min="9" max="9" width="7.8515625" style="32" customWidth="1"/>
    <col min="10" max="10" width="9.421875" style="32" customWidth="1"/>
    <col min="11" max="16384" width="9.421875" style="32" customWidth="1"/>
  </cols>
  <sheetData>
    <row r="1" spans="1:9" ht="39.75" customHeight="1">
      <c r="A1" s="159" t="s">
        <v>317</v>
      </c>
      <c r="B1" s="159"/>
      <c r="C1" s="159"/>
      <c r="D1" s="159"/>
      <c r="E1" s="160"/>
      <c r="F1" s="160"/>
      <c r="G1" s="160"/>
      <c r="H1" s="160"/>
      <c r="I1" s="159"/>
    </row>
    <row r="2" spans="1:9" ht="27" customHeight="1">
      <c r="A2" s="16"/>
      <c r="B2" s="16"/>
      <c r="C2" s="16"/>
      <c r="D2" s="16"/>
      <c r="E2" s="19"/>
      <c r="F2" s="19"/>
      <c r="G2" s="19"/>
      <c r="H2" s="161" t="s">
        <v>121</v>
      </c>
      <c r="I2" s="150"/>
    </row>
    <row r="3" spans="1:9" ht="37.5" customHeight="1">
      <c r="A3" s="20" t="s">
        <v>32</v>
      </c>
      <c r="B3" s="20" t="s">
        <v>33</v>
      </c>
      <c r="C3" s="20" t="s">
        <v>34</v>
      </c>
      <c r="D3" s="20" t="s">
        <v>35</v>
      </c>
      <c r="E3" s="21" t="s">
        <v>123</v>
      </c>
      <c r="F3" s="21" t="s">
        <v>37</v>
      </c>
      <c r="G3" s="21" t="s">
        <v>358</v>
      </c>
      <c r="H3" s="21" t="s">
        <v>39</v>
      </c>
      <c r="I3" s="20" t="s">
        <v>40</v>
      </c>
    </row>
    <row r="4" spans="1:9" ht="27.75" customHeight="1">
      <c r="A4" s="153" t="s">
        <v>318</v>
      </c>
      <c r="B4" s="34" t="s">
        <v>48</v>
      </c>
      <c r="C4" s="34" t="s">
        <v>45</v>
      </c>
      <c r="D4" s="34" t="s">
        <v>55</v>
      </c>
      <c r="E4" s="35">
        <v>36</v>
      </c>
      <c r="F4" s="36">
        <v>18</v>
      </c>
      <c r="G4" s="22">
        <v>48</v>
      </c>
      <c r="H4" s="27">
        <f>G4-F4</f>
        <v>30</v>
      </c>
      <c r="I4" s="26"/>
    </row>
    <row r="5" spans="1:9" ht="27.75" customHeight="1">
      <c r="A5" s="153"/>
      <c r="B5" s="34" t="s">
        <v>48</v>
      </c>
      <c r="C5" s="34" t="s">
        <v>56</v>
      </c>
      <c r="D5" s="34" t="s">
        <v>319</v>
      </c>
      <c r="E5" s="35">
        <v>60</v>
      </c>
      <c r="F5" s="36">
        <v>30</v>
      </c>
      <c r="G5" s="22">
        <v>24</v>
      </c>
      <c r="H5" s="27">
        <f aca="true" t="shared" si="0" ref="H5:H22">G5-F5</f>
        <v>-6</v>
      </c>
      <c r="I5" s="26"/>
    </row>
    <row r="6" spans="1:9" ht="27.75" customHeight="1">
      <c r="A6" s="153"/>
      <c r="B6" s="34" t="s">
        <v>48</v>
      </c>
      <c r="C6" s="34" t="s">
        <v>86</v>
      </c>
      <c r="D6" s="34" t="s">
        <v>73</v>
      </c>
      <c r="E6" s="35">
        <v>28.8</v>
      </c>
      <c r="F6" s="36">
        <v>24</v>
      </c>
      <c r="G6" s="22">
        <v>55.2</v>
      </c>
      <c r="H6" s="27">
        <f t="shared" si="0"/>
        <v>31.200000000000003</v>
      </c>
      <c r="I6" s="26"/>
    </row>
    <row r="7" spans="1:9" ht="27.75" customHeight="1">
      <c r="A7" s="34" t="s">
        <v>320</v>
      </c>
      <c r="B7" s="34" t="s">
        <v>48</v>
      </c>
      <c r="C7" s="34" t="s">
        <v>45</v>
      </c>
      <c r="D7" s="34" t="s">
        <v>67</v>
      </c>
      <c r="E7" s="35">
        <v>24</v>
      </c>
      <c r="F7" s="36">
        <v>12</v>
      </c>
      <c r="G7" s="27">
        <v>28.8</v>
      </c>
      <c r="H7" s="27">
        <f t="shared" si="0"/>
        <v>16.8</v>
      </c>
      <c r="I7" s="26"/>
    </row>
    <row r="8" spans="1:9" ht="27.75" customHeight="1">
      <c r="A8" s="163" t="s">
        <v>321</v>
      </c>
      <c r="B8" s="34" t="s">
        <v>48</v>
      </c>
      <c r="C8" s="34" t="s">
        <v>45</v>
      </c>
      <c r="D8" s="34" t="s">
        <v>46</v>
      </c>
      <c r="E8" s="35">
        <v>48</v>
      </c>
      <c r="F8" s="36">
        <v>24</v>
      </c>
      <c r="G8" s="22">
        <v>36</v>
      </c>
      <c r="H8" s="27">
        <f t="shared" si="0"/>
        <v>12</v>
      </c>
      <c r="I8" s="26"/>
    </row>
    <row r="9" spans="1:9" ht="27.75" customHeight="1">
      <c r="A9" s="164"/>
      <c r="B9" s="34" t="s">
        <v>48</v>
      </c>
      <c r="C9" s="34" t="s">
        <v>98</v>
      </c>
      <c r="D9" s="34" t="s">
        <v>55</v>
      </c>
      <c r="E9" s="35">
        <v>36</v>
      </c>
      <c r="F9" s="36">
        <v>18</v>
      </c>
      <c r="G9" s="22">
        <v>14.4</v>
      </c>
      <c r="H9" s="27">
        <f t="shared" si="0"/>
        <v>-3.5999999999999996</v>
      </c>
      <c r="I9" s="26"/>
    </row>
    <row r="10" spans="1:9" ht="27.75" customHeight="1">
      <c r="A10" s="34" t="s">
        <v>322</v>
      </c>
      <c r="B10" s="34" t="s">
        <v>48</v>
      </c>
      <c r="C10" s="34" t="s">
        <v>54</v>
      </c>
      <c r="D10" s="34" t="s">
        <v>323</v>
      </c>
      <c r="E10" s="35">
        <v>84</v>
      </c>
      <c r="F10" s="36">
        <v>42</v>
      </c>
      <c r="G10" s="27">
        <v>72</v>
      </c>
      <c r="H10" s="27">
        <f t="shared" si="0"/>
        <v>30</v>
      </c>
      <c r="I10" s="26"/>
    </row>
    <row r="11" spans="1:9" ht="27.75" customHeight="1">
      <c r="A11" s="154" t="s">
        <v>318</v>
      </c>
      <c r="B11" s="37" t="s">
        <v>147</v>
      </c>
      <c r="C11" s="34" t="s">
        <v>324</v>
      </c>
      <c r="D11" s="37" t="s">
        <v>84</v>
      </c>
      <c r="E11" s="38">
        <v>6</v>
      </c>
      <c r="F11" s="36">
        <v>3</v>
      </c>
      <c r="G11" s="27">
        <v>16</v>
      </c>
      <c r="H11" s="27">
        <f t="shared" si="0"/>
        <v>13</v>
      </c>
      <c r="I11" s="26"/>
    </row>
    <row r="12" spans="1:9" ht="27.75" customHeight="1">
      <c r="A12" s="154"/>
      <c r="B12" s="37" t="s">
        <v>147</v>
      </c>
      <c r="C12" s="34" t="s">
        <v>325</v>
      </c>
      <c r="D12" s="37" t="s">
        <v>84</v>
      </c>
      <c r="E12" s="38">
        <v>6</v>
      </c>
      <c r="F12" s="36">
        <v>3</v>
      </c>
      <c r="G12" s="27">
        <v>18</v>
      </c>
      <c r="H12" s="27">
        <f t="shared" si="0"/>
        <v>15</v>
      </c>
      <c r="I12" s="26"/>
    </row>
    <row r="13" spans="1:9" ht="27.75" customHeight="1">
      <c r="A13" s="154" t="s">
        <v>326</v>
      </c>
      <c r="B13" s="37" t="s">
        <v>147</v>
      </c>
      <c r="C13" s="34" t="s">
        <v>327</v>
      </c>
      <c r="D13" s="37" t="s">
        <v>84</v>
      </c>
      <c r="E13" s="38">
        <v>8</v>
      </c>
      <c r="F13" s="36">
        <v>4</v>
      </c>
      <c r="G13" s="27">
        <v>10</v>
      </c>
      <c r="H13" s="27">
        <f t="shared" si="0"/>
        <v>6</v>
      </c>
      <c r="I13" s="26"/>
    </row>
    <row r="14" spans="1:9" ht="27.75" customHeight="1">
      <c r="A14" s="154"/>
      <c r="B14" s="37" t="s">
        <v>147</v>
      </c>
      <c r="C14" s="34" t="s">
        <v>328</v>
      </c>
      <c r="D14" s="37" t="s">
        <v>84</v>
      </c>
      <c r="E14" s="38">
        <v>8</v>
      </c>
      <c r="F14" s="36">
        <v>4</v>
      </c>
      <c r="G14" s="27">
        <v>8</v>
      </c>
      <c r="H14" s="27">
        <f t="shared" si="0"/>
        <v>4</v>
      </c>
      <c r="I14" s="26"/>
    </row>
    <row r="15" spans="1:9" ht="31.5" customHeight="1">
      <c r="A15" s="154"/>
      <c r="B15" s="37" t="s">
        <v>147</v>
      </c>
      <c r="C15" s="34" t="s">
        <v>329</v>
      </c>
      <c r="D15" s="37" t="s">
        <v>84</v>
      </c>
      <c r="E15" s="38">
        <v>8</v>
      </c>
      <c r="F15" s="36">
        <v>4</v>
      </c>
      <c r="G15" s="27">
        <v>10</v>
      </c>
      <c r="H15" s="27">
        <f t="shared" si="0"/>
        <v>6</v>
      </c>
      <c r="I15" s="26"/>
    </row>
    <row r="16" spans="1:9" ht="27" customHeight="1">
      <c r="A16" s="37" t="s">
        <v>330</v>
      </c>
      <c r="B16" s="37" t="s">
        <v>147</v>
      </c>
      <c r="C16" s="37" t="s">
        <v>56</v>
      </c>
      <c r="D16" s="37" t="s">
        <v>84</v>
      </c>
      <c r="E16" s="38">
        <v>10</v>
      </c>
      <c r="F16" s="36">
        <v>5</v>
      </c>
      <c r="G16" s="27">
        <v>10</v>
      </c>
      <c r="H16" s="27">
        <f t="shared" si="0"/>
        <v>5</v>
      </c>
      <c r="I16" s="26"/>
    </row>
    <row r="17" spans="1:9" ht="27" customHeight="1">
      <c r="A17" s="37" t="s">
        <v>322</v>
      </c>
      <c r="B17" s="37" t="s">
        <v>94</v>
      </c>
      <c r="C17" s="37" t="s">
        <v>83</v>
      </c>
      <c r="D17" s="37" t="s">
        <v>96</v>
      </c>
      <c r="E17" s="38">
        <v>5</v>
      </c>
      <c r="F17" s="36">
        <v>2</v>
      </c>
      <c r="G17" s="27">
        <v>5</v>
      </c>
      <c r="H17" s="27">
        <f t="shared" si="0"/>
        <v>3</v>
      </c>
      <c r="I17" s="26"/>
    </row>
    <row r="18" spans="1:9" ht="27" customHeight="1">
      <c r="A18" s="145" t="s">
        <v>104</v>
      </c>
      <c r="B18" s="145"/>
      <c r="C18" s="145"/>
      <c r="D18" s="145"/>
      <c r="E18" s="38">
        <f>SUM(E4:E17)</f>
        <v>367.8</v>
      </c>
      <c r="F18" s="36">
        <v>193</v>
      </c>
      <c r="G18" s="27">
        <f>SUM(G4:G17)</f>
        <v>355.4</v>
      </c>
      <c r="H18" s="27">
        <f t="shared" si="0"/>
        <v>162.39999999999998</v>
      </c>
      <c r="I18" s="26"/>
    </row>
    <row r="19" spans="1:9" ht="27" customHeight="1">
      <c r="A19" s="26" t="s">
        <v>105</v>
      </c>
      <c r="B19" s="26" t="s">
        <v>106</v>
      </c>
      <c r="C19" s="26"/>
      <c r="D19" s="26" t="s">
        <v>331</v>
      </c>
      <c r="E19" s="27">
        <v>40</v>
      </c>
      <c r="F19" s="27">
        <v>40</v>
      </c>
      <c r="G19" s="27">
        <v>40</v>
      </c>
      <c r="H19" s="27">
        <f t="shared" si="0"/>
        <v>0</v>
      </c>
      <c r="I19" s="26"/>
    </row>
    <row r="20" spans="1:9" ht="31.5" customHeight="1">
      <c r="A20" s="24" t="s">
        <v>326</v>
      </c>
      <c r="B20" s="24" t="s">
        <v>109</v>
      </c>
      <c r="C20" s="24" t="s">
        <v>326</v>
      </c>
      <c r="D20" s="24" t="s">
        <v>194</v>
      </c>
      <c r="E20" s="27">
        <v>10</v>
      </c>
      <c r="F20" s="27">
        <v>0</v>
      </c>
      <c r="G20" s="27">
        <v>10</v>
      </c>
      <c r="H20" s="27">
        <f t="shared" si="0"/>
        <v>10</v>
      </c>
      <c r="I20" s="26"/>
    </row>
    <row r="21" spans="1:9" ht="31.5" customHeight="1">
      <c r="A21" s="24" t="s">
        <v>326</v>
      </c>
      <c r="B21" s="24" t="s">
        <v>109</v>
      </c>
      <c r="C21" s="24" t="s">
        <v>326</v>
      </c>
      <c r="D21" s="24" t="s">
        <v>332</v>
      </c>
      <c r="E21" s="27">
        <v>10</v>
      </c>
      <c r="F21" s="27">
        <v>0</v>
      </c>
      <c r="G21" s="27">
        <v>10</v>
      </c>
      <c r="H21" s="27">
        <f t="shared" si="0"/>
        <v>10</v>
      </c>
      <c r="I21" s="26"/>
    </row>
    <row r="22" spans="1:9" ht="31.5" customHeight="1">
      <c r="A22" s="23" t="s">
        <v>318</v>
      </c>
      <c r="B22" s="24" t="s">
        <v>109</v>
      </c>
      <c r="C22" s="23" t="s">
        <v>318</v>
      </c>
      <c r="D22" s="26" t="s">
        <v>112</v>
      </c>
      <c r="E22" s="27">
        <v>25</v>
      </c>
      <c r="F22" s="27">
        <v>12.5</v>
      </c>
      <c r="G22" s="27">
        <v>25</v>
      </c>
      <c r="H22" s="27">
        <f t="shared" si="0"/>
        <v>12.5</v>
      </c>
      <c r="I22" s="26"/>
    </row>
    <row r="23" spans="1:9" ht="31.5" customHeight="1">
      <c r="A23" s="162" t="s">
        <v>118</v>
      </c>
      <c r="B23" s="162"/>
      <c r="C23" s="162"/>
      <c r="D23" s="162"/>
      <c r="E23" s="25">
        <f>SUM(E18:E22)</f>
        <v>452.8</v>
      </c>
      <c r="F23" s="25">
        <v>245.5</v>
      </c>
      <c r="G23" s="25">
        <f>SUM(G18:G22)</f>
        <v>440.4</v>
      </c>
      <c r="H23" s="25">
        <f>SUM(H18:H22)</f>
        <v>194.89999999999998</v>
      </c>
      <c r="I23" s="39"/>
    </row>
  </sheetData>
  <sheetProtection/>
  <mergeCells count="8">
    <mergeCell ref="A1:I1"/>
    <mergeCell ref="H2:I2"/>
    <mergeCell ref="A18:D18"/>
    <mergeCell ref="A23:D23"/>
    <mergeCell ref="A4:A6"/>
    <mergeCell ref="A8:A9"/>
    <mergeCell ref="A11:A12"/>
    <mergeCell ref="A13:A15"/>
  </mergeCells>
  <printOptions horizontalCentered="1" verticalCentered="1"/>
  <pageMargins left="0.5118110236220472" right="0.2362204724409449" top="0.62992125984251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PageLayoutView="0" workbookViewId="0" topLeftCell="A7">
      <selection activeCell="D21" sqref="D21"/>
    </sheetView>
  </sheetViews>
  <sheetFormatPr defaultColWidth="9.421875" defaultRowHeight="15"/>
  <cols>
    <col min="1" max="1" width="9.421875" style="15" customWidth="1"/>
    <col min="2" max="2" width="12.8515625" style="15" customWidth="1"/>
    <col min="3" max="3" width="11.28125" style="15" customWidth="1"/>
    <col min="4" max="4" width="14.28125" style="15" customWidth="1"/>
    <col min="5" max="8" width="9.421875" style="18" customWidth="1"/>
    <col min="9" max="9" width="7.00390625" style="15" customWidth="1"/>
    <col min="10" max="10" width="9.421875" style="15" customWidth="1"/>
    <col min="11" max="16384" width="9.421875" style="15" customWidth="1"/>
  </cols>
  <sheetData>
    <row r="1" spans="1:9" ht="45.75" customHeight="1">
      <c r="A1" s="159" t="s">
        <v>333</v>
      </c>
      <c r="B1" s="159"/>
      <c r="C1" s="159"/>
      <c r="D1" s="159"/>
      <c r="E1" s="160"/>
      <c r="F1" s="160"/>
      <c r="G1" s="160"/>
      <c r="H1" s="160"/>
      <c r="I1" s="159"/>
    </row>
    <row r="2" spans="5:9" s="16" customFormat="1" ht="31.5" customHeight="1">
      <c r="E2" s="19"/>
      <c r="F2" s="19"/>
      <c r="G2" s="161" t="s">
        <v>121</v>
      </c>
      <c r="H2" s="161"/>
      <c r="I2" s="150"/>
    </row>
    <row r="3" spans="1:9" s="17" customFormat="1" ht="31.5" customHeight="1">
      <c r="A3" s="141" t="s">
        <v>32</v>
      </c>
      <c r="B3" s="141" t="s">
        <v>33</v>
      </c>
      <c r="C3" s="141" t="s">
        <v>34</v>
      </c>
      <c r="D3" s="141" t="s">
        <v>35</v>
      </c>
      <c r="E3" s="170" t="s">
        <v>123</v>
      </c>
      <c r="F3" s="143" t="s">
        <v>37</v>
      </c>
      <c r="G3" s="168" t="s">
        <v>124</v>
      </c>
      <c r="H3" s="143" t="s">
        <v>39</v>
      </c>
      <c r="I3" s="141" t="s">
        <v>40</v>
      </c>
    </row>
    <row r="4" spans="1:9" s="17" customFormat="1" ht="31.5" customHeight="1">
      <c r="A4" s="142"/>
      <c r="B4" s="142"/>
      <c r="C4" s="142"/>
      <c r="D4" s="142"/>
      <c r="E4" s="171"/>
      <c r="F4" s="143"/>
      <c r="G4" s="169"/>
      <c r="H4" s="143"/>
      <c r="I4" s="142"/>
    </row>
    <row r="5" spans="1:9" ht="45.75" customHeight="1">
      <c r="A5" s="23" t="s">
        <v>334</v>
      </c>
      <c r="B5" s="23" t="s">
        <v>42</v>
      </c>
      <c r="C5" s="23" t="s">
        <v>335</v>
      </c>
      <c r="D5" s="23" t="s">
        <v>69</v>
      </c>
      <c r="E5" s="22">
        <v>14</v>
      </c>
      <c r="F5" s="22">
        <v>7</v>
      </c>
      <c r="G5" s="21">
        <v>14</v>
      </c>
      <c r="H5" s="21">
        <f aca="true" t="shared" si="0" ref="H5:H11">G5-F5</f>
        <v>7</v>
      </c>
      <c r="I5" s="29"/>
    </row>
    <row r="6" spans="1:9" ht="45.75" customHeight="1">
      <c r="A6" s="23" t="s">
        <v>336</v>
      </c>
      <c r="B6" s="23" t="s">
        <v>48</v>
      </c>
      <c r="C6" s="23" t="s">
        <v>56</v>
      </c>
      <c r="D6" s="23" t="s">
        <v>319</v>
      </c>
      <c r="E6" s="22">
        <v>60</v>
      </c>
      <c r="F6" s="22">
        <v>30</v>
      </c>
      <c r="G6" s="21">
        <v>47.08</v>
      </c>
      <c r="H6" s="21">
        <f t="shared" si="0"/>
        <v>17.08</v>
      </c>
      <c r="I6" s="29"/>
    </row>
    <row r="7" spans="1:9" ht="45.75" customHeight="1">
      <c r="A7" s="23" t="s">
        <v>337</v>
      </c>
      <c r="B7" s="23" t="s">
        <v>48</v>
      </c>
      <c r="C7" s="23" t="s">
        <v>54</v>
      </c>
      <c r="D7" s="23" t="s">
        <v>128</v>
      </c>
      <c r="E7" s="22">
        <v>120</v>
      </c>
      <c r="F7" s="22">
        <v>60</v>
      </c>
      <c r="G7" s="21">
        <v>123.6</v>
      </c>
      <c r="H7" s="21">
        <f t="shared" si="0"/>
        <v>63.599999999999994</v>
      </c>
      <c r="I7" s="29"/>
    </row>
    <row r="8" spans="1:9" ht="45.75" customHeight="1">
      <c r="A8" s="145" t="s">
        <v>338</v>
      </c>
      <c r="B8" s="24" t="s">
        <v>82</v>
      </c>
      <c r="C8" s="24" t="s">
        <v>54</v>
      </c>
      <c r="D8" s="24" t="s">
        <v>84</v>
      </c>
      <c r="E8" s="25">
        <v>30</v>
      </c>
      <c r="F8" s="22">
        <v>15</v>
      </c>
      <c r="G8" s="21">
        <v>0</v>
      </c>
      <c r="H8" s="21">
        <v>-15</v>
      </c>
      <c r="I8" s="29"/>
    </row>
    <row r="9" spans="1:9" ht="45.75" customHeight="1">
      <c r="A9" s="145"/>
      <c r="B9" s="24" t="s">
        <v>82</v>
      </c>
      <c r="C9" s="24" t="s">
        <v>83</v>
      </c>
      <c r="D9" s="24" t="s">
        <v>84</v>
      </c>
      <c r="E9" s="25">
        <v>8</v>
      </c>
      <c r="F9" s="22">
        <v>4</v>
      </c>
      <c r="G9" s="21">
        <v>8</v>
      </c>
      <c r="H9" s="21">
        <f t="shared" si="0"/>
        <v>4</v>
      </c>
      <c r="I9" s="29"/>
    </row>
    <row r="10" spans="1:9" ht="45.75" customHeight="1">
      <c r="A10" s="24" t="s">
        <v>337</v>
      </c>
      <c r="B10" s="24" t="s">
        <v>82</v>
      </c>
      <c r="C10" s="24" t="s">
        <v>339</v>
      </c>
      <c r="D10" s="24" t="s">
        <v>84</v>
      </c>
      <c r="E10" s="25">
        <v>8</v>
      </c>
      <c r="F10" s="22">
        <v>4</v>
      </c>
      <c r="G10" s="21">
        <v>8</v>
      </c>
      <c r="H10" s="21">
        <f t="shared" si="0"/>
        <v>4</v>
      </c>
      <c r="I10" s="29"/>
    </row>
    <row r="11" spans="1:9" ht="45.75" customHeight="1">
      <c r="A11" s="24" t="s">
        <v>336</v>
      </c>
      <c r="B11" s="24" t="s">
        <v>94</v>
      </c>
      <c r="C11" s="24" t="s">
        <v>54</v>
      </c>
      <c r="D11" s="24" t="s">
        <v>340</v>
      </c>
      <c r="E11" s="25">
        <v>1</v>
      </c>
      <c r="F11" s="22">
        <v>1</v>
      </c>
      <c r="G11" s="21">
        <v>1</v>
      </c>
      <c r="H11" s="21">
        <f t="shared" si="0"/>
        <v>0</v>
      </c>
      <c r="I11" s="29"/>
    </row>
    <row r="12" spans="1:9" ht="45.75" customHeight="1">
      <c r="A12" s="145" t="s">
        <v>104</v>
      </c>
      <c r="B12" s="145"/>
      <c r="C12" s="145"/>
      <c r="D12" s="145"/>
      <c r="E12" s="25">
        <f>SUM(E5:E11)</f>
        <v>241</v>
      </c>
      <c r="F12" s="25">
        <f>SUM(F5:F11)</f>
        <v>121</v>
      </c>
      <c r="G12" s="25">
        <f>SUM(G5:G11)</f>
        <v>201.68</v>
      </c>
      <c r="H12" s="21">
        <f>SUM(H5:H11)</f>
        <v>80.67999999999999</v>
      </c>
      <c r="I12" s="30"/>
    </row>
    <row r="13" spans="1:9" ht="45.75" customHeight="1">
      <c r="A13" s="26" t="s">
        <v>105</v>
      </c>
      <c r="B13" s="26" t="s">
        <v>106</v>
      </c>
      <c r="C13" s="26"/>
      <c r="D13" s="26" t="s">
        <v>341</v>
      </c>
      <c r="E13" s="27">
        <v>44</v>
      </c>
      <c r="F13" s="27">
        <v>44</v>
      </c>
      <c r="G13" s="25">
        <v>44</v>
      </c>
      <c r="H13" s="21"/>
      <c r="I13" s="31"/>
    </row>
    <row r="14" spans="1:9" ht="45.75" customHeight="1">
      <c r="A14" s="26" t="s">
        <v>342</v>
      </c>
      <c r="B14" s="26" t="s">
        <v>109</v>
      </c>
      <c r="C14" s="26" t="s">
        <v>342</v>
      </c>
      <c r="D14" s="26" t="s">
        <v>343</v>
      </c>
      <c r="E14" s="27">
        <v>10</v>
      </c>
      <c r="F14" s="27">
        <v>0</v>
      </c>
      <c r="G14" s="25">
        <v>10</v>
      </c>
      <c r="H14" s="21">
        <f>G14-F14</f>
        <v>10</v>
      </c>
      <c r="I14" s="31"/>
    </row>
    <row r="15" spans="1:9" ht="45.75" customHeight="1">
      <c r="A15" s="23" t="s">
        <v>334</v>
      </c>
      <c r="B15" s="26" t="s">
        <v>109</v>
      </c>
      <c r="C15" s="23" t="s">
        <v>334</v>
      </c>
      <c r="D15" s="26" t="s">
        <v>343</v>
      </c>
      <c r="E15" s="27">
        <v>10</v>
      </c>
      <c r="F15" s="27">
        <v>5</v>
      </c>
      <c r="G15" s="25">
        <v>10</v>
      </c>
      <c r="H15" s="21">
        <f>G15-F15</f>
        <v>5</v>
      </c>
      <c r="I15" s="31"/>
    </row>
    <row r="16" spans="1:9" ht="45.75" customHeight="1">
      <c r="A16" s="165" t="s">
        <v>118</v>
      </c>
      <c r="B16" s="166"/>
      <c r="C16" s="166"/>
      <c r="D16" s="167"/>
      <c r="E16" s="28">
        <f>SUM(E12:E15)</f>
        <v>305</v>
      </c>
      <c r="F16" s="28">
        <f>SUM(F12:F15)</f>
        <v>170</v>
      </c>
      <c r="G16" s="28">
        <f>SUM(G12:G15)</f>
        <v>265.68</v>
      </c>
      <c r="H16" s="28">
        <f>SUM(H12:H15)</f>
        <v>95.67999999999999</v>
      </c>
      <c r="I16" s="31"/>
    </row>
  </sheetData>
  <sheetProtection/>
  <mergeCells count="14">
    <mergeCell ref="F3:F4"/>
    <mergeCell ref="G3:G4"/>
    <mergeCell ref="H3:H4"/>
    <mergeCell ref="I3:I4"/>
    <mergeCell ref="A1:I1"/>
    <mergeCell ref="G2:I2"/>
    <mergeCell ref="E3:E4"/>
    <mergeCell ref="A12:D12"/>
    <mergeCell ref="A16:D16"/>
    <mergeCell ref="A3:A4"/>
    <mergeCell ref="A8:A9"/>
    <mergeCell ref="B3:B4"/>
    <mergeCell ref="C3:C4"/>
    <mergeCell ref="D3:D4"/>
  </mergeCells>
  <printOptions horizontalCentered="1"/>
  <pageMargins left="0.471527777777778" right="0.354166666666667" top="1" bottom="1" header="1.22013888888889" footer="0.51180555555555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8.421875" style="0" customWidth="1"/>
    <col min="2" max="2" width="11.140625" style="0" customWidth="1"/>
    <col min="3" max="3" width="12.421875" style="0" customWidth="1"/>
    <col min="4" max="4" width="15.00390625" style="0" customWidth="1"/>
    <col min="5" max="5" width="8.8515625" style="0" customWidth="1"/>
    <col min="6" max="6" width="10.7109375" style="2" customWidth="1"/>
    <col min="7" max="7" width="9.00390625" style="2" customWidth="1"/>
    <col min="8" max="8" width="8.421875" style="0" customWidth="1"/>
    <col min="9" max="9" width="7.421875" style="0" customWidth="1"/>
  </cols>
  <sheetData>
    <row r="1" spans="1:9" ht="51.7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</row>
    <row r="2" spans="1:9" ht="33.75" customHeight="1">
      <c r="A2" s="3"/>
      <c r="B2" s="3"/>
      <c r="C2" s="3"/>
      <c r="D2" s="3"/>
      <c r="E2" s="3"/>
      <c r="F2" s="3"/>
      <c r="G2" s="112" t="s">
        <v>121</v>
      </c>
      <c r="H2" s="112"/>
      <c r="I2" s="112"/>
    </row>
    <row r="3" spans="1:9" ht="36" customHeight="1">
      <c r="A3" s="173" t="s">
        <v>32</v>
      </c>
      <c r="B3" s="173" t="s">
        <v>33</v>
      </c>
      <c r="C3" s="173" t="s">
        <v>34</v>
      </c>
      <c r="D3" s="173" t="s">
        <v>35</v>
      </c>
      <c r="E3" s="173" t="s">
        <v>36</v>
      </c>
      <c r="F3" s="176" t="s">
        <v>37</v>
      </c>
      <c r="G3" s="174" t="s">
        <v>124</v>
      </c>
      <c r="H3" s="176" t="s">
        <v>39</v>
      </c>
      <c r="I3" s="172" t="s">
        <v>40</v>
      </c>
    </row>
    <row r="4" spans="1:9" ht="39" customHeight="1">
      <c r="A4" s="173"/>
      <c r="B4" s="173"/>
      <c r="C4" s="173"/>
      <c r="D4" s="173"/>
      <c r="E4" s="173"/>
      <c r="F4" s="176"/>
      <c r="G4" s="175"/>
      <c r="H4" s="176"/>
      <c r="I4" s="172"/>
    </row>
    <row r="5" spans="1:9" s="1" customFormat="1" ht="51.75" customHeight="1">
      <c r="A5" s="5" t="s">
        <v>345</v>
      </c>
      <c r="B5" s="5" t="s">
        <v>42</v>
      </c>
      <c r="C5" s="5" t="s">
        <v>45</v>
      </c>
      <c r="D5" s="5" t="s">
        <v>67</v>
      </c>
      <c r="E5" s="6">
        <v>28</v>
      </c>
      <c r="F5" s="7">
        <v>28</v>
      </c>
      <c r="G5" s="7">
        <v>28.42</v>
      </c>
      <c r="H5" s="7">
        <f>G5-F5</f>
        <v>0.4200000000000017</v>
      </c>
      <c r="I5" s="11"/>
    </row>
    <row r="6" spans="1:9" s="1" customFormat="1" ht="51.75" customHeight="1">
      <c r="A6" s="5" t="s">
        <v>346</v>
      </c>
      <c r="B6" s="5" t="s">
        <v>82</v>
      </c>
      <c r="C6" s="5" t="s">
        <v>347</v>
      </c>
      <c r="D6" s="5" t="s">
        <v>84</v>
      </c>
      <c r="E6" s="6">
        <v>8</v>
      </c>
      <c r="F6" s="7">
        <v>8</v>
      </c>
      <c r="G6" s="7">
        <v>5</v>
      </c>
      <c r="H6" s="7">
        <f>G6-F6</f>
        <v>-3</v>
      </c>
      <c r="I6" s="11"/>
    </row>
    <row r="7" spans="1:9" s="1" customFormat="1" ht="51.75" customHeight="1">
      <c r="A7" s="5" t="s">
        <v>348</v>
      </c>
      <c r="B7" s="5" t="s">
        <v>82</v>
      </c>
      <c r="C7" s="5" t="s">
        <v>349</v>
      </c>
      <c r="D7" s="5">
        <v>1</v>
      </c>
      <c r="E7" s="6">
        <v>8</v>
      </c>
      <c r="F7" s="7">
        <v>8</v>
      </c>
      <c r="G7" s="7">
        <v>0</v>
      </c>
      <c r="H7" s="7">
        <f>G7-F7</f>
        <v>-8</v>
      </c>
      <c r="I7" s="11"/>
    </row>
    <row r="8" spans="1:9" s="1" customFormat="1" ht="51.75" customHeight="1">
      <c r="A8" s="5" t="s">
        <v>350</v>
      </c>
      <c r="B8" s="5" t="s">
        <v>82</v>
      </c>
      <c r="C8" s="5" t="s">
        <v>83</v>
      </c>
      <c r="D8" s="5" t="s">
        <v>84</v>
      </c>
      <c r="E8" s="6">
        <v>8</v>
      </c>
      <c r="F8" s="7">
        <v>8</v>
      </c>
      <c r="G8" s="7">
        <v>8</v>
      </c>
      <c r="H8" s="7">
        <f>G8-F8</f>
        <v>0</v>
      </c>
      <c r="I8" s="11"/>
    </row>
    <row r="9" spans="1:9" s="1" customFormat="1" ht="51.75" customHeight="1">
      <c r="A9" s="172" t="s">
        <v>104</v>
      </c>
      <c r="B9" s="172"/>
      <c r="C9" s="172"/>
      <c r="D9" s="172"/>
      <c r="E9" s="9">
        <f>SUM(E5:E8)</f>
        <v>52</v>
      </c>
      <c r="F9" s="7">
        <f>SUM(F5:F8)</f>
        <v>52</v>
      </c>
      <c r="G9" s="7">
        <f>SUM(G5:G8)</f>
        <v>41.42</v>
      </c>
      <c r="H9" s="7">
        <f>SUM(H5:H8)</f>
        <v>-10.579999999999998</v>
      </c>
      <c r="I9" s="12"/>
    </row>
    <row r="10" spans="1:9" s="1" customFormat="1" ht="51.75" customHeight="1">
      <c r="A10" s="8" t="s">
        <v>105</v>
      </c>
      <c r="B10" s="8" t="s">
        <v>106</v>
      </c>
      <c r="C10" s="8"/>
      <c r="D10" s="8" t="s">
        <v>351</v>
      </c>
      <c r="E10" s="7">
        <v>76</v>
      </c>
      <c r="F10" s="7">
        <v>148</v>
      </c>
      <c r="G10" s="7">
        <v>76</v>
      </c>
      <c r="H10" s="7">
        <v>-72</v>
      </c>
      <c r="I10" s="13"/>
    </row>
    <row r="11" spans="1:9" s="1" customFormat="1" ht="51.75" customHeight="1">
      <c r="A11" s="8" t="s">
        <v>348</v>
      </c>
      <c r="B11" s="8" t="s">
        <v>109</v>
      </c>
      <c r="C11" s="8" t="s">
        <v>348</v>
      </c>
      <c r="D11" s="10" t="s">
        <v>352</v>
      </c>
      <c r="E11" s="7">
        <v>45</v>
      </c>
      <c r="F11" s="7"/>
      <c r="G11" s="7">
        <v>25</v>
      </c>
      <c r="H11" s="7">
        <v>25</v>
      </c>
      <c r="I11" s="13"/>
    </row>
    <row r="12" spans="1:9" s="1" customFormat="1" ht="51.75" customHeight="1">
      <c r="A12" s="172" t="s">
        <v>118</v>
      </c>
      <c r="B12" s="172"/>
      <c r="C12" s="172"/>
      <c r="D12" s="172"/>
      <c r="E12" s="7">
        <f>SUM(E9:E11)</f>
        <v>173</v>
      </c>
      <c r="F12" s="7">
        <f>SUM(F9:F10)</f>
        <v>200</v>
      </c>
      <c r="G12" s="7">
        <f>SUM(G9:G11)</f>
        <v>142.42000000000002</v>
      </c>
      <c r="H12" s="7">
        <f>SUM(H9:H11)</f>
        <v>-57.58</v>
      </c>
      <c r="I12" s="14"/>
    </row>
    <row r="13" ht="33" customHeight="1"/>
  </sheetData>
  <sheetProtection/>
  <mergeCells count="13">
    <mergeCell ref="E3:E4"/>
    <mergeCell ref="G3:G4"/>
    <mergeCell ref="H3:H4"/>
    <mergeCell ref="I3:I4"/>
    <mergeCell ref="A1:I1"/>
    <mergeCell ref="G2:I2"/>
    <mergeCell ref="F3:F4"/>
    <mergeCell ref="A12:D12"/>
    <mergeCell ref="A3:A4"/>
    <mergeCell ref="B3:B4"/>
    <mergeCell ref="C3:C4"/>
    <mergeCell ref="D3:D4"/>
    <mergeCell ref="A9:D9"/>
  </mergeCells>
  <printOptions horizontalCentered="1"/>
  <pageMargins left="0.55" right="0.196527777777778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1">
      <selection activeCell="I44" sqref="I44"/>
    </sheetView>
  </sheetViews>
  <sheetFormatPr defaultColWidth="9.00390625" defaultRowHeight="15"/>
  <cols>
    <col min="1" max="1" width="10.8515625" style="96" customWidth="1"/>
    <col min="2" max="2" width="9.421875" style="96" customWidth="1"/>
    <col min="3" max="3" width="11.28125" style="96" customWidth="1"/>
    <col min="4" max="4" width="13.8515625" style="96" customWidth="1"/>
    <col min="5" max="5" width="9.00390625" style="96" customWidth="1"/>
    <col min="6" max="6" width="10.8515625" style="96" customWidth="1"/>
    <col min="7" max="7" width="10.28125" style="97" customWidth="1"/>
    <col min="8" max="8" width="8.7109375" style="96" customWidth="1"/>
    <col min="9" max="9" width="8.8515625" style="96" customWidth="1"/>
    <col min="10" max="16384" width="9.00390625" style="96" customWidth="1"/>
  </cols>
  <sheetData>
    <row r="1" spans="1:9" ht="34.5" customHeight="1">
      <c r="A1" s="117" t="s">
        <v>31</v>
      </c>
      <c r="B1" s="117"/>
      <c r="C1" s="117"/>
      <c r="D1" s="117"/>
      <c r="E1" s="117"/>
      <c r="F1" s="117"/>
      <c r="G1" s="118"/>
      <c r="H1" s="117"/>
      <c r="I1" s="117"/>
    </row>
    <row r="2" spans="1:9" ht="7.5" customHeight="1">
      <c r="A2" s="89"/>
      <c r="B2" s="89"/>
      <c r="C2" s="89"/>
      <c r="D2" s="89"/>
      <c r="E2" s="89"/>
      <c r="F2" s="89"/>
      <c r="G2" s="119"/>
      <c r="H2" s="120"/>
      <c r="I2" s="120"/>
    </row>
    <row r="3" spans="1:9" ht="30" customHeight="1">
      <c r="A3" s="85" t="s">
        <v>32</v>
      </c>
      <c r="B3" s="85" t="s">
        <v>33</v>
      </c>
      <c r="C3" s="85" t="s">
        <v>353</v>
      </c>
      <c r="D3" s="85" t="s">
        <v>354</v>
      </c>
      <c r="E3" s="85" t="s">
        <v>36</v>
      </c>
      <c r="F3" s="85" t="s">
        <v>37</v>
      </c>
      <c r="G3" s="86" t="s">
        <v>38</v>
      </c>
      <c r="H3" s="53" t="s">
        <v>39</v>
      </c>
      <c r="I3" s="87" t="s">
        <v>40</v>
      </c>
    </row>
    <row r="4" spans="1:9" ht="26.25" customHeight="1">
      <c r="A4" s="127" t="s">
        <v>41</v>
      </c>
      <c r="B4" s="54" t="s">
        <v>42</v>
      </c>
      <c r="C4" s="54" t="s">
        <v>43</v>
      </c>
      <c r="D4" s="54" t="s">
        <v>44</v>
      </c>
      <c r="E4" s="91">
        <v>19.6</v>
      </c>
      <c r="F4" s="61">
        <v>10</v>
      </c>
      <c r="G4" s="61">
        <v>9.69</v>
      </c>
      <c r="H4" s="61">
        <f>G4-F4</f>
        <v>-0.3100000000000005</v>
      </c>
      <c r="I4" s="88"/>
    </row>
    <row r="5" spans="1:9" ht="26.25" customHeight="1">
      <c r="A5" s="127"/>
      <c r="B5" s="54" t="s">
        <v>42</v>
      </c>
      <c r="C5" s="54" t="s">
        <v>45</v>
      </c>
      <c r="D5" s="54" t="s">
        <v>46</v>
      </c>
      <c r="E5" s="91">
        <v>56</v>
      </c>
      <c r="F5" s="61">
        <v>28</v>
      </c>
      <c r="G5" s="61">
        <v>30.74</v>
      </c>
      <c r="H5" s="61">
        <f aca="true" t="shared" si="0" ref="H5:H38">G5-F5</f>
        <v>2.7399999999999984</v>
      </c>
      <c r="I5" s="88"/>
    </row>
    <row r="6" spans="1:9" ht="26.25" customHeight="1">
      <c r="A6" s="54" t="s">
        <v>47</v>
      </c>
      <c r="B6" s="54" t="s">
        <v>48</v>
      </c>
      <c r="C6" s="54" t="s">
        <v>49</v>
      </c>
      <c r="D6" s="54" t="s">
        <v>46</v>
      </c>
      <c r="E6" s="91">
        <v>48</v>
      </c>
      <c r="F6" s="61">
        <v>24</v>
      </c>
      <c r="G6" s="61">
        <v>48</v>
      </c>
      <c r="H6" s="61">
        <f t="shared" si="0"/>
        <v>24</v>
      </c>
      <c r="I6" s="88"/>
    </row>
    <row r="7" spans="1:9" ht="26.25" customHeight="1">
      <c r="A7" s="54" t="s">
        <v>50</v>
      </c>
      <c r="B7" s="54" t="s">
        <v>42</v>
      </c>
      <c r="C7" s="54" t="s">
        <v>51</v>
      </c>
      <c r="D7" s="54" t="s">
        <v>52</v>
      </c>
      <c r="E7" s="91">
        <v>112</v>
      </c>
      <c r="F7" s="61">
        <v>56</v>
      </c>
      <c r="G7" s="61">
        <v>106.12</v>
      </c>
      <c r="H7" s="61">
        <f t="shared" si="0"/>
        <v>50.120000000000005</v>
      </c>
      <c r="I7" s="88"/>
    </row>
    <row r="8" spans="1:9" ht="26.25" customHeight="1">
      <c r="A8" s="127" t="s">
        <v>53</v>
      </c>
      <c r="B8" s="54" t="s">
        <v>42</v>
      </c>
      <c r="C8" s="54" t="s">
        <v>54</v>
      </c>
      <c r="D8" s="54" t="s">
        <v>55</v>
      </c>
      <c r="E8" s="91">
        <v>42</v>
      </c>
      <c r="F8" s="61">
        <v>21</v>
      </c>
      <c r="G8" s="61">
        <v>44.66</v>
      </c>
      <c r="H8" s="61">
        <f t="shared" si="0"/>
        <v>23.659999999999997</v>
      </c>
      <c r="I8" s="88"/>
    </row>
    <row r="9" spans="1:9" ht="26.25" customHeight="1">
      <c r="A9" s="128"/>
      <c r="B9" s="54" t="s">
        <v>48</v>
      </c>
      <c r="C9" s="54" t="s">
        <v>56</v>
      </c>
      <c r="D9" s="54" t="s">
        <v>57</v>
      </c>
      <c r="E9" s="91">
        <v>43.2</v>
      </c>
      <c r="F9" s="61">
        <v>22</v>
      </c>
      <c r="G9" s="61">
        <v>43.2</v>
      </c>
      <c r="H9" s="61">
        <f t="shared" si="0"/>
        <v>21.200000000000003</v>
      </c>
      <c r="I9" s="88"/>
    </row>
    <row r="10" spans="1:9" ht="26.25" customHeight="1">
      <c r="A10" s="54" t="s">
        <v>58</v>
      </c>
      <c r="B10" s="54" t="s">
        <v>42</v>
      </c>
      <c r="C10" s="54" t="s">
        <v>54</v>
      </c>
      <c r="D10" s="54" t="s">
        <v>55</v>
      </c>
      <c r="E10" s="91">
        <v>42</v>
      </c>
      <c r="F10" s="61">
        <v>21</v>
      </c>
      <c r="G10" s="61">
        <v>43.32</v>
      </c>
      <c r="H10" s="61">
        <f t="shared" si="0"/>
        <v>22.32</v>
      </c>
      <c r="I10" s="88"/>
    </row>
    <row r="11" spans="1:9" ht="26.25" customHeight="1">
      <c r="A11" s="54" t="s">
        <v>59</v>
      </c>
      <c r="B11" s="54" t="s">
        <v>42</v>
      </c>
      <c r="C11" s="54" t="s">
        <v>60</v>
      </c>
      <c r="D11" s="54" t="s">
        <v>61</v>
      </c>
      <c r="E11" s="91">
        <v>47.6</v>
      </c>
      <c r="F11" s="61">
        <v>47.6</v>
      </c>
      <c r="G11" s="61">
        <v>47.6</v>
      </c>
      <c r="H11" s="61">
        <f t="shared" si="0"/>
        <v>0</v>
      </c>
      <c r="I11" s="88"/>
    </row>
    <row r="12" spans="1:9" ht="26.25" customHeight="1">
      <c r="A12" s="54" t="s">
        <v>62</v>
      </c>
      <c r="B12" s="54" t="s">
        <v>42</v>
      </c>
      <c r="C12" s="54" t="s">
        <v>63</v>
      </c>
      <c r="D12" s="54" t="s">
        <v>64</v>
      </c>
      <c r="E12" s="91">
        <v>16.8</v>
      </c>
      <c r="F12" s="61">
        <v>8.4</v>
      </c>
      <c r="G12" s="61">
        <v>26.6</v>
      </c>
      <c r="H12" s="61">
        <f t="shared" si="0"/>
        <v>18.200000000000003</v>
      </c>
      <c r="I12" s="88"/>
    </row>
    <row r="13" spans="1:9" ht="26.25" customHeight="1">
      <c r="A13" s="127" t="s">
        <v>65</v>
      </c>
      <c r="B13" s="54" t="s">
        <v>42</v>
      </c>
      <c r="C13" s="54" t="s">
        <v>66</v>
      </c>
      <c r="D13" s="54" t="s">
        <v>67</v>
      </c>
      <c r="E13" s="91">
        <v>28</v>
      </c>
      <c r="F13" s="61">
        <v>14</v>
      </c>
      <c r="G13" s="61">
        <v>24.05</v>
      </c>
      <c r="H13" s="61">
        <f t="shared" si="0"/>
        <v>10.05</v>
      </c>
      <c r="I13" s="88"/>
    </row>
    <row r="14" spans="1:9" ht="26.25" customHeight="1">
      <c r="A14" s="127"/>
      <c r="B14" s="54" t="s">
        <v>48</v>
      </c>
      <c r="C14" s="54" t="s">
        <v>68</v>
      </c>
      <c r="D14" s="54" t="s">
        <v>69</v>
      </c>
      <c r="E14" s="91">
        <v>12</v>
      </c>
      <c r="F14" s="61">
        <v>6</v>
      </c>
      <c r="G14" s="61">
        <v>14.21</v>
      </c>
      <c r="H14" s="61">
        <f t="shared" si="0"/>
        <v>8.21</v>
      </c>
      <c r="I14" s="88"/>
    </row>
    <row r="15" spans="1:9" ht="26.25" customHeight="1">
      <c r="A15" s="54" t="s">
        <v>70</v>
      </c>
      <c r="B15" s="54" t="s">
        <v>42</v>
      </c>
      <c r="C15" s="54" t="s">
        <v>71</v>
      </c>
      <c r="D15" s="54" t="s">
        <v>57</v>
      </c>
      <c r="E15" s="91">
        <v>50.4</v>
      </c>
      <c r="F15" s="61">
        <v>38.9</v>
      </c>
      <c r="G15" s="61">
        <v>60.47</v>
      </c>
      <c r="H15" s="61">
        <f t="shared" si="0"/>
        <v>21.57</v>
      </c>
      <c r="I15" s="88"/>
    </row>
    <row r="16" spans="1:9" ht="26.25" customHeight="1">
      <c r="A16" s="54" t="s">
        <v>72</v>
      </c>
      <c r="B16" s="54" t="s">
        <v>48</v>
      </c>
      <c r="C16" s="54" t="s">
        <v>54</v>
      </c>
      <c r="D16" s="54" t="s">
        <v>73</v>
      </c>
      <c r="E16" s="91">
        <v>28.8</v>
      </c>
      <c r="F16" s="61">
        <v>14.4</v>
      </c>
      <c r="G16" s="61">
        <v>23.35</v>
      </c>
      <c r="H16" s="61">
        <f t="shared" si="0"/>
        <v>8.950000000000001</v>
      </c>
      <c r="I16" s="88"/>
    </row>
    <row r="17" spans="1:9" ht="26.25" customHeight="1">
      <c r="A17" s="127" t="s">
        <v>74</v>
      </c>
      <c r="B17" s="54" t="s">
        <v>42</v>
      </c>
      <c r="C17" s="54" t="s">
        <v>75</v>
      </c>
      <c r="D17" s="54" t="s">
        <v>76</v>
      </c>
      <c r="E17" s="91">
        <v>5.6</v>
      </c>
      <c r="F17" s="61">
        <v>2.8</v>
      </c>
      <c r="G17" s="61">
        <v>7.31</v>
      </c>
      <c r="H17" s="61">
        <f t="shared" si="0"/>
        <v>4.51</v>
      </c>
      <c r="I17" s="88"/>
    </row>
    <row r="18" spans="1:9" ht="26.25" customHeight="1">
      <c r="A18" s="127"/>
      <c r="B18" s="54" t="s">
        <v>42</v>
      </c>
      <c r="C18" s="54" t="s">
        <v>77</v>
      </c>
      <c r="D18" s="54" t="s">
        <v>67</v>
      </c>
      <c r="E18" s="91">
        <v>28</v>
      </c>
      <c r="F18" s="61">
        <v>14</v>
      </c>
      <c r="G18" s="61">
        <v>46.2</v>
      </c>
      <c r="H18" s="61">
        <f t="shared" si="0"/>
        <v>32.2</v>
      </c>
      <c r="I18" s="88"/>
    </row>
    <row r="19" spans="1:9" ht="26.25" customHeight="1">
      <c r="A19" s="127"/>
      <c r="B19" s="54" t="s">
        <v>42</v>
      </c>
      <c r="C19" s="54" t="s">
        <v>78</v>
      </c>
      <c r="D19" s="54" t="s">
        <v>79</v>
      </c>
      <c r="E19" s="91">
        <v>11.2</v>
      </c>
      <c r="F19" s="61">
        <v>5.6</v>
      </c>
      <c r="G19" s="61">
        <v>12.32</v>
      </c>
      <c r="H19" s="61">
        <f t="shared" si="0"/>
        <v>6.720000000000001</v>
      </c>
      <c r="I19" s="88"/>
    </row>
    <row r="20" spans="1:9" ht="26.25" customHeight="1">
      <c r="A20" s="127"/>
      <c r="B20" s="54" t="s">
        <v>48</v>
      </c>
      <c r="C20" s="54" t="s">
        <v>80</v>
      </c>
      <c r="D20" s="54" t="s">
        <v>79</v>
      </c>
      <c r="E20" s="91">
        <v>9.6</v>
      </c>
      <c r="F20" s="61">
        <v>4.8</v>
      </c>
      <c r="G20" s="61">
        <v>8.02</v>
      </c>
      <c r="H20" s="61">
        <f t="shared" si="0"/>
        <v>3.2199999999999998</v>
      </c>
      <c r="I20" s="88"/>
    </row>
    <row r="21" spans="1:9" ht="30" customHeight="1">
      <c r="A21" s="57" t="s">
        <v>81</v>
      </c>
      <c r="B21" s="57" t="s">
        <v>82</v>
      </c>
      <c r="C21" s="57" t="s">
        <v>83</v>
      </c>
      <c r="D21" s="57" t="s">
        <v>84</v>
      </c>
      <c r="E21" s="93">
        <v>8</v>
      </c>
      <c r="F21" s="61">
        <v>4</v>
      </c>
      <c r="G21" s="61">
        <v>8</v>
      </c>
      <c r="H21" s="61">
        <f t="shared" si="0"/>
        <v>4</v>
      </c>
      <c r="I21" s="88"/>
    </row>
    <row r="22" spans="1:9" ht="30" customHeight="1">
      <c r="A22" s="128" t="s">
        <v>85</v>
      </c>
      <c r="B22" s="57" t="s">
        <v>82</v>
      </c>
      <c r="C22" s="57" t="s">
        <v>86</v>
      </c>
      <c r="D22" s="57" t="s">
        <v>84</v>
      </c>
      <c r="E22" s="93">
        <v>6</v>
      </c>
      <c r="F22" s="61">
        <v>3</v>
      </c>
      <c r="G22" s="61">
        <v>6</v>
      </c>
      <c r="H22" s="61">
        <f t="shared" si="0"/>
        <v>3</v>
      </c>
      <c r="I22" s="88"/>
    </row>
    <row r="23" spans="1:9" ht="30" customHeight="1">
      <c r="A23" s="128"/>
      <c r="B23" s="57" t="s">
        <v>82</v>
      </c>
      <c r="C23" s="57" t="s">
        <v>87</v>
      </c>
      <c r="D23" s="57" t="s">
        <v>84</v>
      </c>
      <c r="E23" s="93">
        <v>6</v>
      </c>
      <c r="F23" s="61">
        <v>3</v>
      </c>
      <c r="G23" s="61">
        <v>6</v>
      </c>
      <c r="H23" s="61">
        <f t="shared" si="0"/>
        <v>3</v>
      </c>
      <c r="I23" s="88"/>
    </row>
    <row r="24" spans="1:9" ht="30" customHeight="1">
      <c r="A24" s="57" t="s">
        <v>88</v>
      </c>
      <c r="B24" s="57" t="s">
        <v>82</v>
      </c>
      <c r="C24" s="57" t="s">
        <v>83</v>
      </c>
      <c r="D24" s="57" t="s">
        <v>84</v>
      </c>
      <c r="E24" s="93">
        <v>8</v>
      </c>
      <c r="F24" s="61">
        <v>4</v>
      </c>
      <c r="G24" s="61">
        <v>8</v>
      </c>
      <c r="H24" s="61">
        <f t="shared" si="0"/>
        <v>4</v>
      </c>
      <c r="I24" s="88"/>
    </row>
    <row r="25" spans="1:9" ht="30" customHeight="1">
      <c r="A25" s="57" t="s">
        <v>89</v>
      </c>
      <c r="B25" s="57" t="s">
        <v>82</v>
      </c>
      <c r="C25" s="57" t="s">
        <v>90</v>
      </c>
      <c r="D25" s="57" t="s">
        <v>84</v>
      </c>
      <c r="E25" s="93">
        <v>11</v>
      </c>
      <c r="F25" s="61">
        <v>5.5</v>
      </c>
      <c r="G25" s="61">
        <v>11</v>
      </c>
      <c r="H25" s="61">
        <f t="shared" si="0"/>
        <v>5.5</v>
      </c>
      <c r="I25" s="88"/>
    </row>
    <row r="26" spans="1:9" ht="30" customHeight="1">
      <c r="A26" s="57" t="s">
        <v>72</v>
      </c>
      <c r="B26" s="57" t="s">
        <v>82</v>
      </c>
      <c r="C26" s="57" t="s">
        <v>91</v>
      </c>
      <c r="D26" s="57" t="s">
        <v>84</v>
      </c>
      <c r="E26" s="93">
        <v>6</v>
      </c>
      <c r="F26" s="61">
        <v>3</v>
      </c>
      <c r="G26" s="61">
        <v>0</v>
      </c>
      <c r="H26" s="61">
        <f t="shared" si="0"/>
        <v>-3</v>
      </c>
      <c r="I26" s="88"/>
    </row>
    <row r="27" spans="1:9" ht="30" customHeight="1">
      <c r="A27" s="57" t="s">
        <v>47</v>
      </c>
      <c r="B27" s="57" t="s">
        <v>82</v>
      </c>
      <c r="C27" s="57" t="s">
        <v>92</v>
      </c>
      <c r="D27" s="57" t="s">
        <v>84</v>
      </c>
      <c r="E27" s="93">
        <v>8</v>
      </c>
      <c r="F27" s="61">
        <v>4</v>
      </c>
      <c r="G27" s="61">
        <v>8</v>
      </c>
      <c r="H27" s="61">
        <f t="shared" si="0"/>
        <v>4</v>
      </c>
      <c r="I27" s="88"/>
    </row>
    <row r="28" spans="1:9" ht="30" customHeight="1">
      <c r="A28" s="57" t="s">
        <v>74</v>
      </c>
      <c r="B28" s="57" t="s">
        <v>82</v>
      </c>
      <c r="C28" s="57" t="s">
        <v>93</v>
      </c>
      <c r="D28" s="57" t="s">
        <v>84</v>
      </c>
      <c r="E28" s="93">
        <v>30</v>
      </c>
      <c r="F28" s="61">
        <v>15</v>
      </c>
      <c r="G28" s="61">
        <v>30</v>
      </c>
      <c r="H28" s="61">
        <f t="shared" si="0"/>
        <v>15</v>
      </c>
      <c r="I28" s="88"/>
    </row>
    <row r="29" spans="1:9" ht="30" customHeight="1">
      <c r="A29" s="57" t="s">
        <v>41</v>
      </c>
      <c r="B29" s="57" t="s">
        <v>94</v>
      </c>
      <c r="C29" s="57" t="s">
        <v>95</v>
      </c>
      <c r="D29" s="57" t="s">
        <v>96</v>
      </c>
      <c r="E29" s="93">
        <v>6</v>
      </c>
      <c r="F29" s="61">
        <v>3</v>
      </c>
      <c r="G29" s="61">
        <v>6</v>
      </c>
      <c r="H29" s="61">
        <f t="shared" si="0"/>
        <v>3</v>
      </c>
      <c r="I29" s="88"/>
    </row>
    <row r="30" spans="1:9" ht="30" customHeight="1">
      <c r="A30" s="57" t="s">
        <v>50</v>
      </c>
      <c r="B30" s="57" t="s">
        <v>94</v>
      </c>
      <c r="C30" s="57" t="s">
        <v>86</v>
      </c>
      <c r="D30" s="57" t="s">
        <v>96</v>
      </c>
      <c r="E30" s="93">
        <v>5</v>
      </c>
      <c r="F30" s="61">
        <v>2.5</v>
      </c>
      <c r="G30" s="61">
        <v>5</v>
      </c>
      <c r="H30" s="61">
        <f t="shared" si="0"/>
        <v>2.5</v>
      </c>
      <c r="I30" s="88"/>
    </row>
    <row r="31" spans="1:9" ht="30" customHeight="1">
      <c r="A31" s="57" t="s">
        <v>59</v>
      </c>
      <c r="B31" s="57" t="s">
        <v>94</v>
      </c>
      <c r="C31" s="57" t="s">
        <v>97</v>
      </c>
      <c r="D31" s="57" t="s">
        <v>96</v>
      </c>
      <c r="E31" s="93">
        <v>5</v>
      </c>
      <c r="F31" s="61">
        <v>2.5</v>
      </c>
      <c r="G31" s="61">
        <v>5</v>
      </c>
      <c r="H31" s="61">
        <f t="shared" si="0"/>
        <v>2.5</v>
      </c>
      <c r="I31" s="88"/>
    </row>
    <row r="32" spans="1:9" ht="30" customHeight="1">
      <c r="A32" s="128" t="s">
        <v>62</v>
      </c>
      <c r="B32" s="128" t="s">
        <v>94</v>
      </c>
      <c r="C32" s="57" t="s">
        <v>45</v>
      </c>
      <c r="D32" s="57" t="s">
        <v>96</v>
      </c>
      <c r="E32" s="93">
        <v>8</v>
      </c>
      <c r="F32" s="61">
        <v>4</v>
      </c>
      <c r="G32" s="61">
        <v>8</v>
      </c>
      <c r="H32" s="61">
        <f t="shared" si="0"/>
        <v>4</v>
      </c>
      <c r="I32" s="88"/>
    </row>
    <row r="33" spans="1:9" ht="30" customHeight="1">
      <c r="A33" s="128"/>
      <c r="B33" s="128"/>
      <c r="C33" s="57" t="s">
        <v>43</v>
      </c>
      <c r="D33" s="57" t="s">
        <v>96</v>
      </c>
      <c r="E33" s="93">
        <v>5</v>
      </c>
      <c r="F33" s="61">
        <v>2.5</v>
      </c>
      <c r="G33" s="61">
        <v>5</v>
      </c>
      <c r="H33" s="61">
        <f t="shared" si="0"/>
        <v>2.5</v>
      </c>
      <c r="I33" s="88"/>
    </row>
    <row r="34" spans="1:9" ht="30" customHeight="1">
      <c r="A34" s="57" t="s">
        <v>72</v>
      </c>
      <c r="B34" s="57" t="s">
        <v>94</v>
      </c>
      <c r="C34" s="57" t="s">
        <v>98</v>
      </c>
      <c r="D34" s="57" t="s">
        <v>96</v>
      </c>
      <c r="E34" s="93">
        <v>5</v>
      </c>
      <c r="F34" s="61">
        <v>2.5</v>
      </c>
      <c r="G34" s="61">
        <v>5</v>
      </c>
      <c r="H34" s="61">
        <f t="shared" si="0"/>
        <v>2.5</v>
      </c>
      <c r="I34" s="88"/>
    </row>
    <row r="35" spans="1:9" ht="30" customHeight="1">
      <c r="A35" s="128" t="s">
        <v>99</v>
      </c>
      <c r="B35" s="128" t="s">
        <v>94</v>
      </c>
      <c r="C35" s="57" t="s">
        <v>100</v>
      </c>
      <c r="D35" s="57" t="s">
        <v>96</v>
      </c>
      <c r="E35" s="93">
        <v>5</v>
      </c>
      <c r="F35" s="61">
        <v>2.5</v>
      </c>
      <c r="G35" s="61">
        <v>5</v>
      </c>
      <c r="H35" s="61">
        <f t="shared" si="0"/>
        <v>2.5</v>
      </c>
      <c r="I35" s="88"/>
    </row>
    <row r="36" spans="1:9" ht="30" customHeight="1">
      <c r="A36" s="128"/>
      <c r="B36" s="128"/>
      <c r="C36" s="57" t="s">
        <v>101</v>
      </c>
      <c r="D36" s="57" t="s">
        <v>96</v>
      </c>
      <c r="E36" s="93">
        <v>5</v>
      </c>
      <c r="F36" s="61">
        <v>2.5</v>
      </c>
      <c r="G36" s="61">
        <v>5</v>
      </c>
      <c r="H36" s="61">
        <f t="shared" si="0"/>
        <v>2.5</v>
      </c>
      <c r="I36" s="88"/>
    </row>
    <row r="37" spans="1:9" ht="30" customHeight="1">
      <c r="A37" s="57" t="s">
        <v>102</v>
      </c>
      <c r="B37" s="57" t="s">
        <v>94</v>
      </c>
      <c r="C37" s="57" t="s">
        <v>103</v>
      </c>
      <c r="D37" s="57" t="s">
        <v>96</v>
      </c>
      <c r="E37" s="93">
        <v>6</v>
      </c>
      <c r="F37" s="61">
        <v>2</v>
      </c>
      <c r="G37" s="61">
        <v>7.2</v>
      </c>
      <c r="H37" s="61">
        <f t="shared" si="0"/>
        <v>5.2</v>
      </c>
      <c r="I37" s="88"/>
    </row>
    <row r="38" spans="1:9" ht="30" customHeight="1">
      <c r="A38" s="121" t="s">
        <v>104</v>
      </c>
      <c r="B38" s="121"/>
      <c r="C38" s="121"/>
      <c r="D38" s="121"/>
      <c r="E38" s="93">
        <f>SUM(E4:E37)</f>
        <v>733.8000000000001</v>
      </c>
      <c r="F38" s="61">
        <f>SUM(F4:F37)</f>
        <v>404</v>
      </c>
      <c r="G38" s="61">
        <f>SUM(G4:G37)</f>
        <v>724.0600000000002</v>
      </c>
      <c r="H38" s="61">
        <f t="shared" si="0"/>
        <v>320.0600000000002</v>
      </c>
      <c r="I38" s="59"/>
    </row>
    <row r="39" spans="1:9" ht="30" customHeight="1">
      <c r="A39" s="59" t="s">
        <v>105</v>
      </c>
      <c r="B39" s="59" t="s">
        <v>106</v>
      </c>
      <c r="C39" s="59"/>
      <c r="D39" s="59" t="s">
        <v>107</v>
      </c>
      <c r="E39" s="61">
        <v>258</v>
      </c>
      <c r="F39" s="61">
        <v>258</v>
      </c>
      <c r="G39" s="61">
        <v>258</v>
      </c>
      <c r="H39" s="61">
        <v>0</v>
      </c>
      <c r="I39" s="88"/>
    </row>
    <row r="40" spans="1:9" ht="39.75" customHeight="1">
      <c r="A40" s="53" t="s">
        <v>108</v>
      </c>
      <c r="B40" s="122" t="s">
        <v>109</v>
      </c>
      <c r="C40" s="53" t="s">
        <v>108</v>
      </c>
      <c r="D40" s="59" t="s">
        <v>110</v>
      </c>
      <c r="E40" s="61">
        <v>35</v>
      </c>
      <c r="F40" s="61">
        <v>17.5</v>
      </c>
      <c r="G40" s="61">
        <v>35</v>
      </c>
      <c r="H40" s="61">
        <f>G40-F40</f>
        <v>17.5</v>
      </c>
      <c r="I40" s="88"/>
    </row>
    <row r="41" spans="1:9" ht="30" customHeight="1">
      <c r="A41" s="53" t="s">
        <v>111</v>
      </c>
      <c r="B41" s="123"/>
      <c r="C41" s="53" t="s">
        <v>111</v>
      </c>
      <c r="D41" s="59" t="s">
        <v>112</v>
      </c>
      <c r="E41" s="61">
        <v>25</v>
      </c>
      <c r="F41" s="61">
        <v>12.5</v>
      </c>
      <c r="G41" s="61">
        <v>25</v>
      </c>
      <c r="H41" s="61">
        <f>G41-F41</f>
        <v>12.5</v>
      </c>
      <c r="I41" s="88"/>
    </row>
    <row r="42" spans="1:9" ht="36" customHeight="1">
      <c r="A42" s="53" t="s">
        <v>81</v>
      </c>
      <c r="B42" s="123"/>
      <c r="C42" s="53" t="s">
        <v>81</v>
      </c>
      <c r="D42" s="59" t="s">
        <v>113</v>
      </c>
      <c r="E42" s="61">
        <v>35</v>
      </c>
      <c r="F42" s="61"/>
      <c r="G42" s="61">
        <v>35</v>
      </c>
      <c r="H42" s="61">
        <f>G42-F42</f>
        <v>35</v>
      </c>
      <c r="I42" s="98"/>
    </row>
    <row r="43" spans="1:9" ht="30" customHeight="1">
      <c r="A43" s="53" t="s">
        <v>114</v>
      </c>
      <c r="B43" s="123"/>
      <c r="C43" s="53" t="s">
        <v>114</v>
      </c>
      <c r="D43" s="59" t="s">
        <v>115</v>
      </c>
      <c r="E43" s="61">
        <v>10</v>
      </c>
      <c r="F43" s="61"/>
      <c r="G43" s="61">
        <v>10</v>
      </c>
      <c r="H43" s="61">
        <f>G43-F43</f>
        <v>10</v>
      </c>
      <c r="I43" s="98"/>
    </row>
    <row r="44" spans="1:9" ht="30" customHeight="1">
      <c r="A44" s="53" t="s">
        <v>116</v>
      </c>
      <c r="B44" s="124"/>
      <c r="C44" s="53" t="s">
        <v>116</v>
      </c>
      <c r="D44" s="59" t="s">
        <v>117</v>
      </c>
      <c r="E44" s="61">
        <v>10</v>
      </c>
      <c r="F44" s="61"/>
      <c r="G44" s="61">
        <v>10</v>
      </c>
      <c r="H44" s="61">
        <f>G44-F44</f>
        <v>10</v>
      </c>
      <c r="I44" s="98"/>
    </row>
    <row r="45" spans="1:9" ht="30" customHeight="1">
      <c r="A45" s="121" t="s">
        <v>118</v>
      </c>
      <c r="B45" s="121"/>
      <c r="C45" s="121"/>
      <c r="D45" s="121"/>
      <c r="E45" s="61">
        <f>SUM(E38:E44)</f>
        <v>1106.8000000000002</v>
      </c>
      <c r="F45" s="61">
        <f>F38+F39+F40+F41</f>
        <v>692</v>
      </c>
      <c r="G45" s="61">
        <f>SUM(G38:G44)</f>
        <v>1097.0600000000002</v>
      </c>
      <c r="H45" s="61">
        <f>SUM(H38:H44)</f>
        <v>405.0600000000002</v>
      </c>
      <c r="I45" s="59"/>
    </row>
    <row r="46" spans="1:9" ht="39.75" customHeight="1">
      <c r="A46" s="125" t="s">
        <v>119</v>
      </c>
      <c r="B46" s="125"/>
      <c r="C46" s="125"/>
      <c r="D46" s="125"/>
      <c r="E46" s="125"/>
      <c r="F46" s="125"/>
      <c r="G46" s="126"/>
      <c r="H46" s="125"/>
      <c r="I46" s="125"/>
    </row>
    <row r="47" spans="1:9" ht="14.25">
      <c r="A47" s="99"/>
      <c r="B47" s="99"/>
      <c r="C47" s="99"/>
      <c r="D47" s="99"/>
      <c r="E47" s="99"/>
      <c r="F47" s="99"/>
      <c r="G47" s="100"/>
      <c r="H47" s="99"/>
      <c r="I47" s="99"/>
    </row>
    <row r="48" spans="1:9" ht="14.25">
      <c r="A48" s="99"/>
      <c r="B48" s="99"/>
      <c r="C48" s="99"/>
      <c r="D48" s="99"/>
      <c r="E48" s="99"/>
      <c r="F48" s="99"/>
      <c r="G48" s="100"/>
      <c r="H48" s="99"/>
      <c r="I48" s="99"/>
    </row>
    <row r="49" spans="1:9" ht="14.25">
      <c r="A49" s="99"/>
      <c r="B49" s="99"/>
      <c r="C49" s="99"/>
      <c r="D49" s="99"/>
      <c r="E49" s="99"/>
      <c r="F49" s="99"/>
      <c r="G49" s="100"/>
      <c r="H49" s="99"/>
      <c r="I49" s="99"/>
    </row>
    <row r="50" spans="1:9" ht="14.25">
      <c r="A50" s="99"/>
      <c r="B50" s="99"/>
      <c r="C50" s="99"/>
      <c r="D50" s="99"/>
      <c r="E50" s="99"/>
      <c r="F50" s="99"/>
      <c r="G50" s="100"/>
      <c r="H50" s="99"/>
      <c r="I50" s="99"/>
    </row>
    <row r="51" spans="1:9" ht="14.25">
      <c r="A51" s="99"/>
      <c r="B51" s="99"/>
      <c r="C51" s="99"/>
      <c r="D51" s="99"/>
      <c r="E51" s="99"/>
      <c r="F51" s="99"/>
      <c r="G51" s="100"/>
      <c r="H51" s="99"/>
      <c r="I51" s="99"/>
    </row>
    <row r="52" spans="1:9" ht="14.25">
      <c r="A52" s="99"/>
      <c r="B52" s="99"/>
      <c r="C52" s="99"/>
      <c r="D52" s="99"/>
      <c r="E52" s="99"/>
      <c r="F52" s="99"/>
      <c r="G52" s="100"/>
      <c r="H52" s="99"/>
      <c r="I52" s="99"/>
    </row>
    <row r="53" spans="1:9" ht="14.25">
      <c r="A53" s="99"/>
      <c r="B53" s="99"/>
      <c r="C53" s="99"/>
      <c r="D53" s="99"/>
      <c r="E53" s="99"/>
      <c r="F53" s="99"/>
      <c r="G53" s="100"/>
      <c r="H53" s="99"/>
      <c r="I53" s="99"/>
    </row>
    <row r="54" spans="1:9" ht="14.25">
      <c r="A54" s="99"/>
      <c r="B54" s="99"/>
      <c r="C54" s="99"/>
      <c r="D54" s="99"/>
      <c r="E54" s="99"/>
      <c r="F54" s="99"/>
      <c r="G54" s="100"/>
      <c r="H54" s="99"/>
      <c r="I54" s="99"/>
    </row>
    <row r="55" spans="1:9" ht="14.25">
      <c r="A55" s="99"/>
      <c r="B55" s="99"/>
      <c r="C55" s="99"/>
      <c r="D55" s="99"/>
      <c r="E55" s="99"/>
      <c r="F55" s="99"/>
      <c r="G55" s="100"/>
      <c r="H55" s="99"/>
      <c r="I55" s="99"/>
    </row>
    <row r="56" spans="1:9" ht="14.25">
      <c r="A56" s="99"/>
      <c r="B56" s="99"/>
      <c r="C56" s="99"/>
      <c r="D56" s="99"/>
      <c r="E56" s="99"/>
      <c r="F56" s="99"/>
      <c r="G56" s="100"/>
      <c r="H56" s="99"/>
      <c r="I56" s="99"/>
    </row>
    <row r="57" spans="1:9" ht="14.25">
      <c r="A57" s="99"/>
      <c r="B57" s="99"/>
      <c r="C57" s="99"/>
      <c r="D57" s="99"/>
      <c r="E57" s="99"/>
      <c r="F57" s="99"/>
      <c r="G57" s="100"/>
      <c r="H57" s="99"/>
      <c r="I57" s="99"/>
    </row>
    <row r="58" spans="1:9" ht="14.25">
      <c r="A58" s="99"/>
      <c r="B58" s="99"/>
      <c r="C58" s="99"/>
      <c r="D58" s="99"/>
      <c r="E58" s="99"/>
      <c r="F58" s="99"/>
      <c r="G58" s="100"/>
      <c r="H58" s="99"/>
      <c r="I58" s="99"/>
    </row>
    <row r="59" spans="1:9" ht="14.25">
      <c r="A59" s="99"/>
      <c r="B59" s="99"/>
      <c r="C59" s="99"/>
      <c r="D59" s="99"/>
      <c r="E59" s="99"/>
      <c r="F59" s="99"/>
      <c r="G59" s="100"/>
      <c r="H59" s="99"/>
      <c r="I59" s="99"/>
    </row>
    <row r="60" spans="1:9" ht="14.25">
      <c r="A60" s="99"/>
      <c r="B60" s="99"/>
      <c r="C60" s="99"/>
      <c r="D60" s="99"/>
      <c r="E60" s="99"/>
      <c r="F60" s="99"/>
      <c r="G60" s="100"/>
      <c r="H60" s="99"/>
      <c r="I60" s="99"/>
    </row>
    <row r="61" spans="1:9" ht="14.25">
      <c r="A61" s="99"/>
      <c r="B61" s="99"/>
      <c r="C61" s="99"/>
      <c r="D61" s="99"/>
      <c r="E61" s="99"/>
      <c r="F61" s="99"/>
      <c r="G61" s="100"/>
      <c r="H61" s="99"/>
      <c r="I61" s="99"/>
    </row>
    <row r="62" spans="1:9" ht="14.25">
      <c r="A62" s="99"/>
      <c r="B62" s="99"/>
      <c r="C62" s="99"/>
      <c r="D62" s="99"/>
      <c r="E62" s="99"/>
      <c r="F62" s="99"/>
      <c r="G62" s="100"/>
      <c r="H62" s="99"/>
      <c r="I62" s="99"/>
    </row>
  </sheetData>
  <sheetProtection/>
  <mergeCells count="15">
    <mergeCell ref="A46:I46"/>
    <mergeCell ref="A4:A5"/>
    <mergeCell ref="A8:A9"/>
    <mergeCell ref="A13:A14"/>
    <mergeCell ref="A17:A20"/>
    <mergeCell ref="A22:A23"/>
    <mergeCell ref="A32:A33"/>
    <mergeCell ref="A35:A36"/>
    <mergeCell ref="B32:B33"/>
    <mergeCell ref="B35:B36"/>
    <mergeCell ref="A1:I1"/>
    <mergeCell ref="G2:I2"/>
    <mergeCell ref="A38:D38"/>
    <mergeCell ref="A45:D45"/>
    <mergeCell ref="B40:B44"/>
  </mergeCells>
  <printOptions horizontalCentered="1"/>
  <pageMargins left="0.2362204724409449" right="0.03937007874015748" top="1.141732283464567" bottom="0.8267716535433072" header="0.984251968503937" footer="0.74803149606299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9.421875" style="82" customWidth="1"/>
    <col min="2" max="2" width="12.28125" style="82" customWidth="1"/>
    <col min="3" max="3" width="10.8515625" style="82" customWidth="1"/>
    <col min="4" max="4" width="12.421875" style="82" customWidth="1"/>
    <col min="5" max="5" width="8.7109375" style="82" customWidth="1"/>
    <col min="6" max="6" width="9.8515625" style="82" customWidth="1"/>
    <col min="7" max="7" width="9.28125" style="82" customWidth="1"/>
    <col min="8" max="8" width="8.8515625" style="82" customWidth="1"/>
    <col min="9" max="9" width="7.7109375" style="82" customWidth="1"/>
    <col min="10" max="16384" width="9.00390625" style="82" customWidth="1"/>
  </cols>
  <sheetData>
    <row r="1" spans="1:9" ht="67.5" customHeight="1">
      <c r="A1" s="133" t="s">
        <v>120</v>
      </c>
      <c r="B1" s="133"/>
      <c r="C1" s="133"/>
      <c r="D1" s="133"/>
      <c r="E1" s="133"/>
      <c r="F1" s="134"/>
      <c r="G1" s="134"/>
      <c r="H1" s="134"/>
      <c r="I1" s="133"/>
    </row>
    <row r="2" spans="1:9" ht="34.5" customHeight="1">
      <c r="A2" s="89"/>
      <c r="B2" s="89"/>
      <c r="C2" s="89"/>
      <c r="D2" s="89"/>
      <c r="E2" s="89"/>
      <c r="F2" s="90"/>
      <c r="G2" s="119" t="s">
        <v>121</v>
      </c>
      <c r="H2" s="119"/>
      <c r="I2" s="120"/>
    </row>
    <row r="3" spans="1:9" ht="42" customHeight="1">
      <c r="A3" s="53" t="s">
        <v>32</v>
      </c>
      <c r="B3" s="53" t="s">
        <v>33</v>
      </c>
      <c r="C3" s="53" t="s">
        <v>122</v>
      </c>
      <c r="D3" s="53" t="s">
        <v>35</v>
      </c>
      <c r="E3" s="53" t="s">
        <v>123</v>
      </c>
      <c r="F3" s="85" t="s">
        <v>37</v>
      </c>
      <c r="G3" s="53" t="s">
        <v>124</v>
      </c>
      <c r="H3" s="53" t="s">
        <v>39</v>
      </c>
      <c r="I3" s="94" t="s">
        <v>40</v>
      </c>
    </row>
    <row r="4" spans="1:9" ht="42" customHeight="1">
      <c r="A4" s="55" t="s">
        <v>125</v>
      </c>
      <c r="B4" s="55" t="s">
        <v>48</v>
      </c>
      <c r="C4" s="55" t="s">
        <v>56</v>
      </c>
      <c r="D4" s="55" t="s">
        <v>126</v>
      </c>
      <c r="E4" s="91">
        <v>16.8</v>
      </c>
      <c r="F4" s="61">
        <v>16.8</v>
      </c>
      <c r="G4" s="61">
        <v>16.8</v>
      </c>
      <c r="H4" s="92">
        <f>G4-F4</f>
        <v>0</v>
      </c>
      <c r="I4" s="60"/>
    </row>
    <row r="5" spans="1:9" ht="42" customHeight="1">
      <c r="A5" s="55" t="s">
        <v>127</v>
      </c>
      <c r="B5" s="55" t="s">
        <v>48</v>
      </c>
      <c r="C5" s="55" t="s">
        <v>56</v>
      </c>
      <c r="D5" s="55" t="s">
        <v>128</v>
      </c>
      <c r="E5" s="91">
        <v>120</v>
      </c>
      <c r="F5" s="61">
        <v>120</v>
      </c>
      <c r="G5" s="61"/>
      <c r="H5" s="92">
        <f aca="true" t="shared" si="0" ref="H5:H10">G5-F5</f>
        <v>-120</v>
      </c>
      <c r="I5" s="60"/>
    </row>
    <row r="6" spans="1:9" ht="42" customHeight="1">
      <c r="A6" s="55" t="s">
        <v>129</v>
      </c>
      <c r="B6" s="55" t="s">
        <v>42</v>
      </c>
      <c r="C6" s="55" t="s">
        <v>45</v>
      </c>
      <c r="D6" s="55" t="s">
        <v>130</v>
      </c>
      <c r="E6" s="91">
        <v>28</v>
      </c>
      <c r="F6" s="61">
        <v>28</v>
      </c>
      <c r="G6" s="61">
        <v>28</v>
      </c>
      <c r="H6" s="92">
        <f t="shared" si="0"/>
        <v>0</v>
      </c>
      <c r="I6" s="60"/>
    </row>
    <row r="7" spans="1:9" ht="42" customHeight="1">
      <c r="A7" s="130" t="s">
        <v>131</v>
      </c>
      <c r="B7" s="55" t="s">
        <v>82</v>
      </c>
      <c r="C7" s="55" t="s">
        <v>83</v>
      </c>
      <c r="D7" s="55" t="s">
        <v>84</v>
      </c>
      <c r="E7" s="91">
        <v>8</v>
      </c>
      <c r="F7" s="61">
        <v>8</v>
      </c>
      <c r="G7" s="61">
        <v>7.51</v>
      </c>
      <c r="H7" s="92">
        <f t="shared" si="0"/>
        <v>-0.4900000000000002</v>
      </c>
      <c r="I7" s="60"/>
    </row>
    <row r="8" spans="1:9" ht="42" customHeight="1">
      <c r="A8" s="130"/>
      <c r="B8" s="55" t="s">
        <v>82</v>
      </c>
      <c r="C8" s="55" t="s">
        <v>54</v>
      </c>
      <c r="D8" s="55" t="s">
        <v>84</v>
      </c>
      <c r="E8" s="91">
        <v>8</v>
      </c>
      <c r="F8" s="61">
        <v>8</v>
      </c>
      <c r="G8" s="61">
        <v>4.51</v>
      </c>
      <c r="H8" s="92">
        <f t="shared" si="0"/>
        <v>-3.49</v>
      </c>
      <c r="I8" s="60"/>
    </row>
    <row r="9" spans="1:9" ht="42" customHeight="1">
      <c r="A9" s="121" t="s">
        <v>104</v>
      </c>
      <c r="B9" s="121"/>
      <c r="C9" s="121"/>
      <c r="D9" s="121"/>
      <c r="E9" s="93">
        <f>SUM(E4:E8)</f>
        <v>180.8</v>
      </c>
      <c r="F9" s="61">
        <f>SUM(F4:F8)</f>
        <v>180.8</v>
      </c>
      <c r="G9" s="61">
        <f>SUM(G4:G8)</f>
        <v>56.81999999999999</v>
      </c>
      <c r="H9" s="92">
        <f t="shared" si="0"/>
        <v>-123.98000000000002</v>
      </c>
      <c r="I9" s="95"/>
    </row>
    <row r="10" spans="1:9" ht="42" customHeight="1">
      <c r="A10" s="59" t="s">
        <v>105</v>
      </c>
      <c r="B10" s="59" t="s">
        <v>106</v>
      </c>
      <c r="C10" s="59"/>
      <c r="D10" s="59" t="s">
        <v>132</v>
      </c>
      <c r="E10" s="61">
        <v>182</v>
      </c>
      <c r="F10" s="61">
        <v>245.2</v>
      </c>
      <c r="G10" s="61">
        <v>182</v>
      </c>
      <c r="H10" s="92">
        <f t="shared" si="0"/>
        <v>-63.19999999999999</v>
      </c>
      <c r="I10" s="93"/>
    </row>
    <row r="11" spans="1:9" ht="42" customHeight="1">
      <c r="A11" s="59" t="s">
        <v>133</v>
      </c>
      <c r="B11" s="131" t="s">
        <v>109</v>
      </c>
      <c r="C11" s="59" t="s">
        <v>133</v>
      </c>
      <c r="D11" s="59" t="s">
        <v>134</v>
      </c>
      <c r="E11" s="61">
        <v>10</v>
      </c>
      <c r="F11" s="61"/>
      <c r="G11" s="61">
        <v>10</v>
      </c>
      <c r="H11" s="61">
        <v>10</v>
      </c>
      <c r="I11" s="93"/>
    </row>
    <row r="12" spans="1:9" ht="42" customHeight="1">
      <c r="A12" s="59" t="s">
        <v>135</v>
      </c>
      <c r="B12" s="132"/>
      <c r="C12" s="59" t="s">
        <v>135</v>
      </c>
      <c r="D12" s="59" t="s">
        <v>134</v>
      </c>
      <c r="E12" s="61">
        <v>10</v>
      </c>
      <c r="F12" s="61"/>
      <c r="G12" s="61">
        <v>10</v>
      </c>
      <c r="H12" s="61">
        <v>10</v>
      </c>
      <c r="I12" s="93"/>
    </row>
    <row r="13" spans="1:9" ht="42" customHeight="1">
      <c r="A13" s="121" t="s">
        <v>118</v>
      </c>
      <c r="B13" s="121"/>
      <c r="C13" s="121"/>
      <c r="D13" s="121"/>
      <c r="E13" s="61">
        <f>E12+E11+E10+E9</f>
        <v>382.8</v>
      </c>
      <c r="F13" s="61">
        <f>F12+F11+F10+F9</f>
        <v>426</v>
      </c>
      <c r="G13" s="61">
        <f>G12+G11+G10+G9</f>
        <v>258.82</v>
      </c>
      <c r="H13" s="61">
        <f>SUM(H9:H12)</f>
        <v>-167.18</v>
      </c>
      <c r="I13" s="88"/>
    </row>
    <row r="14" spans="1:9" ht="34.5" customHeight="1">
      <c r="A14" s="129" t="s">
        <v>136</v>
      </c>
      <c r="B14" s="129"/>
      <c r="C14" s="129"/>
      <c r="D14" s="129"/>
      <c r="E14" s="129"/>
      <c r="F14" s="129"/>
      <c r="G14" s="129"/>
      <c r="H14" s="129"/>
      <c r="I14" s="129"/>
    </row>
  </sheetData>
  <sheetProtection/>
  <mergeCells count="7">
    <mergeCell ref="A14:I14"/>
    <mergeCell ref="A7:A8"/>
    <mergeCell ref="B11:B12"/>
    <mergeCell ref="A1:I1"/>
    <mergeCell ref="G2:I2"/>
    <mergeCell ref="A9:D9"/>
    <mergeCell ref="A13:D13"/>
  </mergeCells>
  <printOptions horizontalCentered="1"/>
  <pageMargins left="0.590277777777778" right="0.235416666666667" top="1" bottom="1" header="0.511805555555556" footer="0.5118055555555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M19" sqref="M19"/>
    </sheetView>
  </sheetViews>
  <sheetFormatPr defaultColWidth="9.00390625" defaultRowHeight="15"/>
  <cols>
    <col min="1" max="1" width="9.7109375" style="82" customWidth="1"/>
    <col min="2" max="2" width="13.7109375" style="82" customWidth="1"/>
    <col min="3" max="3" width="13.140625" style="82" customWidth="1"/>
    <col min="4" max="4" width="14.28125" style="82" customWidth="1"/>
    <col min="5" max="5" width="7.7109375" style="82" customWidth="1"/>
    <col min="6" max="6" width="9.140625" style="82" customWidth="1"/>
    <col min="7" max="7" width="8.00390625" style="82" customWidth="1"/>
    <col min="8" max="8" width="8.8515625" style="82" customWidth="1"/>
    <col min="9" max="9" width="6.7109375" style="82" customWidth="1"/>
    <col min="10" max="16384" width="9.00390625" style="82" customWidth="1"/>
  </cols>
  <sheetData>
    <row r="1" spans="1:9" ht="57" customHeight="1">
      <c r="A1" s="117" t="s">
        <v>137</v>
      </c>
      <c r="B1" s="117"/>
      <c r="C1" s="117"/>
      <c r="D1" s="117"/>
      <c r="E1" s="117"/>
      <c r="F1" s="117"/>
      <c r="G1" s="117"/>
      <c r="H1" s="117"/>
      <c r="I1" s="117"/>
    </row>
    <row r="2" spans="1:9" s="83" customFormat="1" ht="30.75" customHeight="1">
      <c r="A2" s="84"/>
      <c r="B2" s="84"/>
      <c r="C2" s="84"/>
      <c r="D2" s="84"/>
      <c r="E2" s="84"/>
      <c r="F2" s="84"/>
      <c r="G2" s="135" t="s">
        <v>121</v>
      </c>
      <c r="H2" s="135"/>
      <c r="I2" s="135"/>
    </row>
    <row r="3" spans="1:9" s="83" customFormat="1" ht="39" customHeight="1">
      <c r="A3" s="53" t="s">
        <v>32</v>
      </c>
      <c r="B3" s="53" t="s">
        <v>33</v>
      </c>
      <c r="C3" s="53" t="s">
        <v>353</v>
      </c>
      <c r="D3" s="53" t="s">
        <v>354</v>
      </c>
      <c r="E3" s="53" t="s">
        <v>123</v>
      </c>
      <c r="F3" s="85" t="s">
        <v>37</v>
      </c>
      <c r="G3" s="53" t="s">
        <v>124</v>
      </c>
      <c r="H3" s="53" t="s">
        <v>39</v>
      </c>
      <c r="I3" s="59" t="s">
        <v>40</v>
      </c>
    </row>
    <row r="4" spans="1:9" s="83" customFormat="1" ht="26.25" customHeight="1">
      <c r="A4" s="53" t="s">
        <v>138</v>
      </c>
      <c r="B4" s="53" t="s">
        <v>48</v>
      </c>
      <c r="C4" s="53" t="s">
        <v>100</v>
      </c>
      <c r="D4" s="53" t="s">
        <v>139</v>
      </c>
      <c r="E4" s="86">
        <v>7.2</v>
      </c>
      <c r="F4" s="86">
        <v>5</v>
      </c>
      <c r="G4" s="61">
        <v>7.2</v>
      </c>
      <c r="H4" s="61">
        <f>G4-F4</f>
        <v>2.2</v>
      </c>
      <c r="I4" s="88"/>
    </row>
    <row r="5" spans="1:9" s="83" customFormat="1" ht="30.75" customHeight="1">
      <c r="A5" s="53" t="s">
        <v>140</v>
      </c>
      <c r="B5" s="53" t="s">
        <v>48</v>
      </c>
      <c r="C5" s="53" t="s">
        <v>141</v>
      </c>
      <c r="D5" s="53" t="s">
        <v>142</v>
      </c>
      <c r="E5" s="86">
        <v>52.8</v>
      </c>
      <c r="F5" s="86">
        <v>43</v>
      </c>
      <c r="G5" s="61">
        <v>52.8</v>
      </c>
      <c r="H5" s="61">
        <f aca="true" t="shared" si="0" ref="H5:H17">G5-F5</f>
        <v>9.799999999999997</v>
      </c>
      <c r="I5" s="88"/>
    </row>
    <row r="6" spans="1:9" s="83" customFormat="1" ht="30.75" customHeight="1">
      <c r="A6" s="53" t="s">
        <v>143</v>
      </c>
      <c r="B6" s="53" t="s">
        <v>48</v>
      </c>
      <c r="C6" s="53" t="s">
        <v>83</v>
      </c>
      <c r="D6" s="53" t="s">
        <v>73</v>
      </c>
      <c r="E6" s="86">
        <v>28.8</v>
      </c>
      <c r="F6" s="86">
        <v>24</v>
      </c>
      <c r="G6" s="61">
        <v>28.8</v>
      </c>
      <c r="H6" s="61">
        <f t="shared" si="0"/>
        <v>4.800000000000001</v>
      </c>
      <c r="I6" s="88"/>
    </row>
    <row r="7" spans="1:9" s="83" customFormat="1" ht="30.75" customHeight="1">
      <c r="A7" s="53" t="s">
        <v>144</v>
      </c>
      <c r="B7" s="53" t="s">
        <v>145</v>
      </c>
      <c r="C7" s="53" t="s">
        <v>144</v>
      </c>
      <c r="D7" s="54" t="s">
        <v>146</v>
      </c>
      <c r="E7" s="86">
        <v>10</v>
      </c>
      <c r="F7" s="86"/>
      <c r="G7" s="61">
        <v>10</v>
      </c>
      <c r="H7" s="61">
        <f t="shared" si="0"/>
        <v>10</v>
      </c>
      <c r="I7" s="88"/>
    </row>
    <row r="8" spans="1:9" s="83" customFormat="1" ht="27" customHeight="1">
      <c r="A8" s="121" t="s">
        <v>144</v>
      </c>
      <c r="B8" s="59" t="s">
        <v>147</v>
      </c>
      <c r="C8" s="59" t="s">
        <v>148</v>
      </c>
      <c r="D8" s="59" t="s">
        <v>84</v>
      </c>
      <c r="E8" s="61">
        <v>6</v>
      </c>
      <c r="F8" s="61">
        <v>6</v>
      </c>
      <c r="G8" s="61">
        <v>6</v>
      </c>
      <c r="H8" s="61">
        <f t="shared" si="0"/>
        <v>0</v>
      </c>
      <c r="I8" s="88"/>
    </row>
    <row r="9" spans="1:9" s="83" customFormat="1" ht="27" customHeight="1">
      <c r="A9" s="121"/>
      <c r="B9" s="59" t="s">
        <v>147</v>
      </c>
      <c r="C9" s="54" t="s">
        <v>149</v>
      </c>
      <c r="D9" s="59" t="s">
        <v>84</v>
      </c>
      <c r="E9" s="61">
        <v>6</v>
      </c>
      <c r="F9" s="61">
        <v>6</v>
      </c>
      <c r="G9" s="61">
        <v>6</v>
      </c>
      <c r="H9" s="61">
        <f t="shared" si="0"/>
        <v>0</v>
      </c>
      <c r="I9" s="88"/>
    </row>
    <row r="10" spans="1:9" s="83" customFormat="1" ht="27" customHeight="1">
      <c r="A10" s="121"/>
      <c r="B10" s="59" t="s">
        <v>147</v>
      </c>
      <c r="C10" s="59" t="s">
        <v>150</v>
      </c>
      <c r="D10" s="59" t="s">
        <v>84</v>
      </c>
      <c r="E10" s="61">
        <v>6</v>
      </c>
      <c r="F10" s="61">
        <v>6</v>
      </c>
      <c r="G10" s="61">
        <v>6</v>
      </c>
      <c r="H10" s="61">
        <f t="shared" si="0"/>
        <v>0</v>
      </c>
      <c r="I10" s="88"/>
    </row>
    <row r="11" spans="1:9" s="83" customFormat="1" ht="27" customHeight="1">
      <c r="A11" s="87" t="s">
        <v>151</v>
      </c>
      <c r="B11" s="59" t="s">
        <v>147</v>
      </c>
      <c r="C11" s="59" t="s">
        <v>98</v>
      </c>
      <c r="D11" s="59" t="s">
        <v>84</v>
      </c>
      <c r="E11" s="61">
        <v>6</v>
      </c>
      <c r="F11" s="61">
        <v>6</v>
      </c>
      <c r="G11" s="61">
        <v>6</v>
      </c>
      <c r="H11" s="61">
        <f t="shared" si="0"/>
        <v>0</v>
      </c>
      <c r="I11" s="88"/>
    </row>
    <row r="12" spans="1:9" s="83" customFormat="1" ht="27" customHeight="1">
      <c r="A12" s="121" t="s">
        <v>152</v>
      </c>
      <c r="B12" s="59" t="s">
        <v>147</v>
      </c>
      <c r="C12" s="59" t="s">
        <v>83</v>
      </c>
      <c r="D12" s="59" t="s">
        <v>153</v>
      </c>
      <c r="E12" s="61">
        <v>10</v>
      </c>
      <c r="F12" s="61">
        <v>10</v>
      </c>
      <c r="G12" s="61">
        <v>10</v>
      </c>
      <c r="H12" s="61">
        <f t="shared" si="0"/>
        <v>0</v>
      </c>
      <c r="I12" s="88"/>
    </row>
    <row r="13" spans="1:9" s="83" customFormat="1" ht="27" customHeight="1">
      <c r="A13" s="121"/>
      <c r="B13" s="59" t="s">
        <v>147</v>
      </c>
      <c r="C13" s="59" t="s">
        <v>56</v>
      </c>
      <c r="D13" s="59" t="s">
        <v>153</v>
      </c>
      <c r="E13" s="61">
        <v>10</v>
      </c>
      <c r="F13" s="61">
        <v>10</v>
      </c>
      <c r="G13" s="61">
        <v>10</v>
      </c>
      <c r="H13" s="61">
        <f t="shared" si="0"/>
        <v>0</v>
      </c>
      <c r="I13" s="88"/>
    </row>
    <row r="14" spans="1:9" s="83" customFormat="1" ht="27" customHeight="1">
      <c r="A14" s="59" t="s">
        <v>138</v>
      </c>
      <c r="B14" s="59" t="s">
        <v>147</v>
      </c>
      <c r="C14" s="59" t="s">
        <v>56</v>
      </c>
      <c r="D14" s="59" t="s">
        <v>84</v>
      </c>
      <c r="E14" s="61">
        <v>8</v>
      </c>
      <c r="F14" s="61"/>
      <c r="G14" s="61">
        <v>8</v>
      </c>
      <c r="H14" s="61">
        <f t="shared" si="0"/>
        <v>8</v>
      </c>
      <c r="I14" s="88"/>
    </row>
    <row r="15" spans="1:9" s="83" customFormat="1" ht="28.5" customHeight="1">
      <c r="A15" s="59" t="s">
        <v>140</v>
      </c>
      <c r="B15" s="59" t="s">
        <v>147</v>
      </c>
      <c r="C15" s="59" t="s">
        <v>154</v>
      </c>
      <c r="D15" s="59" t="s">
        <v>84</v>
      </c>
      <c r="E15" s="61">
        <v>5</v>
      </c>
      <c r="F15" s="61"/>
      <c r="G15" s="61">
        <v>5</v>
      </c>
      <c r="H15" s="61">
        <f t="shared" si="0"/>
        <v>5</v>
      </c>
      <c r="I15" s="88"/>
    </row>
    <row r="16" spans="1:9" s="83" customFormat="1" ht="28.5" customHeight="1">
      <c r="A16" s="59" t="s">
        <v>155</v>
      </c>
      <c r="B16" s="59" t="s">
        <v>147</v>
      </c>
      <c r="C16" s="59" t="s">
        <v>156</v>
      </c>
      <c r="D16" s="59" t="s">
        <v>84</v>
      </c>
      <c r="E16" s="61">
        <v>8</v>
      </c>
      <c r="F16" s="61"/>
      <c r="G16" s="61">
        <v>8</v>
      </c>
      <c r="H16" s="61">
        <f t="shared" si="0"/>
        <v>8</v>
      </c>
      <c r="I16" s="88"/>
    </row>
    <row r="17" spans="1:9" s="83" customFormat="1" ht="28.5" customHeight="1">
      <c r="A17" s="59" t="s">
        <v>138</v>
      </c>
      <c r="B17" s="59" t="s">
        <v>94</v>
      </c>
      <c r="C17" s="59" t="s">
        <v>157</v>
      </c>
      <c r="D17" s="59" t="s">
        <v>96</v>
      </c>
      <c r="E17" s="61">
        <v>7</v>
      </c>
      <c r="F17" s="61">
        <v>7</v>
      </c>
      <c r="G17" s="61">
        <v>7</v>
      </c>
      <c r="H17" s="61">
        <f t="shared" si="0"/>
        <v>0</v>
      </c>
      <c r="I17" s="88"/>
    </row>
    <row r="18" spans="1:9" s="83" customFormat="1" ht="28.5" customHeight="1">
      <c r="A18" s="121" t="s">
        <v>104</v>
      </c>
      <c r="B18" s="121"/>
      <c r="C18" s="121"/>
      <c r="D18" s="121"/>
      <c r="E18" s="61">
        <f>SUM(E4:E17)</f>
        <v>170.8</v>
      </c>
      <c r="F18" s="61">
        <v>123</v>
      </c>
      <c r="G18" s="61">
        <f>SUM(G4:G17)</f>
        <v>170.8</v>
      </c>
      <c r="H18" s="61">
        <f>SUM(H4:H17)</f>
        <v>47.8</v>
      </c>
      <c r="I18" s="88"/>
    </row>
    <row r="19" spans="1:9" s="83" customFormat="1" ht="28.5" customHeight="1">
      <c r="A19" s="59" t="s">
        <v>105</v>
      </c>
      <c r="B19" s="59" t="s">
        <v>106</v>
      </c>
      <c r="C19" s="59" t="s">
        <v>105</v>
      </c>
      <c r="D19" s="59" t="s">
        <v>158</v>
      </c>
      <c r="E19" s="61">
        <v>56</v>
      </c>
      <c r="F19" s="61">
        <v>129</v>
      </c>
      <c r="G19" s="61">
        <v>56</v>
      </c>
      <c r="H19" s="61">
        <v>-73</v>
      </c>
      <c r="I19" s="61"/>
    </row>
    <row r="20" spans="1:9" s="83" customFormat="1" ht="28.5" customHeight="1">
      <c r="A20" s="59" t="s">
        <v>105</v>
      </c>
      <c r="B20" s="59" t="s">
        <v>159</v>
      </c>
      <c r="C20" s="59" t="s">
        <v>105</v>
      </c>
      <c r="D20" s="59" t="s">
        <v>160</v>
      </c>
      <c r="E20" s="61">
        <v>85</v>
      </c>
      <c r="F20" s="61"/>
      <c r="G20" s="61">
        <v>85</v>
      </c>
      <c r="H20" s="61">
        <f>G20-F20</f>
        <v>85</v>
      </c>
      <c r="I20" s="61"/>
    </row>
    <row r="21" spans="1:9" s="83" customFormat="1" ht="28.5" customHeight="1">
      <c r="A21" s="59" t="s">
        <v>105</v>
      </c>
      <c r="B21" s="59" t="s">
        <v>161</v>
      </c>
      <c r="C21" s="59" t="s">
        <v>105</v>
      </c>
      <c r="D21" s="59" t="s">
        <v>162</v>
      </c>
      <c r="E21" s="61">
        <v>60</v>
      </c>
      <c r="F21" s="61"/>
      <c r="G21" s="61">
        <v>60</v>
      </c>
      <c r="H21" s="61">
        <f>G21-F21</f>
        <v>60</v>
      </c>
      <c r="I21" s="61"/>
    </row>
    <row r="22" spans="1:9" s="83" customFormat="1" ht="30.75" customHeight="1">
      <c r="A22" s="121" t="s">
        <v>118</v>
      </c>
      <c r="B22" s="121"/>
      <c r="C22" s="121"/>
      <c r="D22" s="121"/>
      <c r="E22" s="61">
        <f>E18+E19+E20+E21</f>
        <v>371.8</v>
      </c>
      <c r="F22" s="61">
        <f>F18+F19+F20+F21</f>
        <v>252</v>
      </c>
      <c r="G22" s="61">
        <f>G18+G19+G20+G21</f>
        <v>371.8</v>
      </c>
      <c r="H22" s="61">
        <f>H18+H19+H20+H21</f>
        <v>119.8</v>
      </c>
      <c r="I22" s="88"/>
    </row>
  </sheetData>
  <sheetProtection/>
  <mergeCells count="6">
    <mergeCell ref="A1:I1"/>
    <mergeCell ref="G2:I2"/>
    <mergeCell ref="A18:D18"/>
    <mergeCell ref="A22:D22"/>
    <mergeCell ref="A8:A10"/>
    <mergeCell ref="A12:A13"/>
  </mergeCells>
  <printOptions horizontalCentered="1"/>
  <pageMargins left="0.511805555555556" right="0.15625" top="1" bottom="1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D6" sqref="D6"/>
    </sheetView>
  </sheetViews>
  <sheetFormatPr defaultColWidth="9.421875" defaultRowHeight="15"/>
  <cols>
    <col min="1" max="1" width="7.140625" style="77" customWidth="1"/>
    <col min="2" max="2" width="9.421875" style="77" customWidth="1"/>
    <col min="3" max="3" width="11.140625" style="77" customWidth="1"/>
    <col min="4" max="4" width="14.140625" style="77" customWidth="1"/>
    <col min="5" max="5" width="8.7109375" style="77" customWidth="1"/>
    <col min="6" max="6" width="10.7109375" style="78" customWidth="1"/>
    <col min="7" max="8" width="9.421875" style="78" customWidth="1"/>
    <col min="9" max="9" width="6.7109375" style="77" customWidth="1"/>
    <col min="10" max="10" width="9.421875" style="77" customWidth="1"/>
    <col min="11" max="16384" width="9.421875" style="77" customWidth="1"/>
  </cols>
  <sheetData>
    <row r="1" spans="1:9" ht="43.5" customHeight="1">
      <c r="A1" s="137" t="s">
        <v>163</v>
      </c>
      <c r="B1" s="137"/>
      <c r="C1" s="137"/>
      <c r="D1" s="137"/>
      <c r="E1" s="137"/>
      <c r="F1" s="138"/>
      <c r="G1" s="138"/>
      <c r="H1" s="138"/>
      <c r="I1" s="137"/>
    </row>
    <row r="2" spans="1:9" ht="8.25" customHeight="1">
      <c r="A2" s="79"/>
      <c r="B2" s="79"/>
      <c r="C2" s="79"/>
      <c r="D2" s="79"/>
      <c r="E2" s="79"/>
      <c r="F2" s="80"/>
      <c r="G2" s="139"/>
      <c r="H2" s="139"/>
      <c r="I2" s="140"/>
    </row>
    <row r="3" spans="1:9" ht="28.5" customHeight="1">
      <c r="A3" s="136" t="s">
        <v>32</v>
      </c>
      <c r="B3" s="136" t="s">
        <v>33</v>
      </c>
      <c r="C3" s="136" t="s">
        <v>353</v>
      </c>
      <c r="D3" s="136" t="s">
        <v>35</v>
      </c>
      <c r="E3" s="136" t="s">
        <v>36</v>
      </c>
      <c r="F3" s="141" t="s">
        <v>37</v>
      </c>
      <c r="G3" s="136" t="s">
        <v>124</v>
      </c>
      <c r="H3" s="136" t="s">
        <v>39</v>
      </c>
      <c r="I3" s="136" t="s">
        <v>40</v>
      </c>
    </row>
    <row r="4" spans="1:9" ht="23.25" customHeight="1">
      <c r="A4" s="136"/>
      <c r="B4" s="136"/>
      <c r="C4" s="136"/>
      <c r="D4" s="136"/>
      <c r="E4" s="136"/>
      <c r="F4" s="142"/>
      <c r="G4" s="136"/>
      <c r="H4" s="136"/>
      <c r="I4" s="136"/>
    </row>
    <row r="5" spans="1:9" ht="33.75" customHeight="1">
      <c r="A5" s="22" t="s">
        <v>164</v>
      </c>
      <c r="B5" s="22" t="s">
        <v>42</v>
      </c>
      <c r="C5" s="22" t="s">
        <v>165</v>
      </c>
      <c r="D5" s="22" t="s">
        <v>166</v>
      </c>
      <c r="E5" s="29">
        <v>84</v>
      </c>
      <c r="F5" s="29">
        <v>42</v>
      </c>
      <c r="G5" s="29">
        <v>75.32</v>
      </c>
      <c r="H5" s="29">
        <f>G5-F5</f>
        <v>33.31999999999999</v>
      </c>
      <c r="I5" s="81"/>
    </row>
    <row r="6" spans="1:9" ht="33.75" customHeight="1">
      <c r="A6" s="143" t="s">
        <v>167</v>
      </c>
      <c r="B6" s="22" t="s">
        <v>48</v>
      </c>
      <c r="C6" s="22" t="s">
        <v>54</v>
      </c>
      <c r="D6" s="22" t="s">
        <v>73</v>
      </c>
      <c r="E6" s="29">
        <v>28.8</v>
      </c>
      <c r="F6" s="29">
        <v>14.4</v>
      </c>
      <c r="G6" s="29">
        <v>29.76</v>
      </c>
      <c r="H6" s="29">
        <f aca="true" t="shared" si="0" ref="H6:H28">G6-F6</f>
        <v>15.360000000000001</v>
      </c>
      <c r="I6" s="81"/>
    </row>
    <row r="7" spans="1:9" ht="33.75" customHeight="1">
      <c r="A7" s="143"/>
      <c r="B7" s="22" t="s">
        <v>48</v>
      </c>
      <c r="C7" s="22" t="s">
        <v>86</v>
      </c>
      <c r="D7" s="22" t="s">
        <v>168</v>
      </c>
      <c r="E7" s="29">
        <v>38.4</v>
      </c>
      <c r="F7" s="29">
        <v>19.6</v>
      </c>
      <c r="G7" s="29">
        <v>40.32</v>
      </c>
      <c r="H7" s="29">
        <f t="shared" si="0"/>
        <v>20.72</v>
      </c>
      <c r="I7" s="81"/>
    </row>
    <row r="8" spans="1:9" ht="33.75" customHeight="1">
      <c r="A8" s="143"/>
      <c r="B8" s="22" t="s">
        <v>48</v>
      </c>
      <c r="C8" s="22" t="s">
        <v>100</v>
      </c>
      <c r="D8" s="22" t="s">
        <v>169</v>
      </c>
      <c r="E8" s="29">
        <v>19.2</v>
      </c>
      <c r="F8" s="29">
        <v>9.6</v>
      </c>
      <c r="G8" s="29">
        <v>21.36</v>
      </c>
      <c r="H8" s="29">
        <f t="shared" si="0"/>
        <v>11.76</v>
      </c>
      <c r="I8" s="81"/>
    </row>
    <row r="9" spans="1:9" ht="33.75" customHeight="1">
      <c r="A9" s="22" t="s">
        <v>170</v>
      </c>
      <c r="B9" s="22" t="s">
        <v>48</v>
      </c>
      <c r="C9" s="22" t="s">
        <v>86</v>
      </c>
      <c r="D9" s="22" t="s">
        <v>57</v>
      </c>
      <c r="E9" s="29">
        <v>43.2</v>
      </c>
      <c r="F9" s="29">
        <v>21.6</v>
      </c>
      <c r="G9" s="29">
        <v>32.16</v>
      </c>
      <c r="H9" s="29">
        <f t="shared" si="0"/>
        <v>10.559999999999995</v>
      </c>
      <c r="I9" s="81"/>
    </row>
    <row r="10" spans="1:9" ht="33.75" customHeight="1">
      <c r="A10" s="22" t="s">
        <v>171</v>
      </c>
      <c r="B10" s="22" t="s">
        <v>48</v>
      </c>
      <c r="C10" s="22" t="s">
        <v>86</v>
      </c>
      <c r="D10" s="22" t="s">
        <v>172</v>
      </c>
      <c r="E10" s="29">
        <v>84</v>
      </c>
      <c r="F10" s="29">
        <v>48</v>
      </c>
      <c r="G10" s="29">
        <v>63.6</v>
      </c>
      <c r="H10" s="29">
        <f t="shared" si="0"/>
        <v>15.600000000000001</v>
      </c>
      <c r="I10" s="81"/>
    </row>
    <row r="11" spans="1:9" ht="33.75" customHeight="1">
      <c r="A11" s="22" t="s">
        <v>173</v>
      </c>
      <c r="B11" s="22" t="s">
        <v>48</v>
      </c>
      <c r="C11" s="22" t="s">
        <v>54</v>
      </c>
      <c r="D11" s="22" t="s">
        <v>174</v>
      </c>
      <c r="E11" s="29">
        <v>84</v>
      </c>
      <c r="F11" s="29">
        <v>48</v>
      </c>
      <c r="G11" s="29">
        <v>52.8</v>
      </c>
      <c r="H11" s="29">
        <f t="shared" si="0"/>
        <v>4.799999999999997</v>
      </c>
      <c r="I11" s="81"/>
    </row>
    <row r="12" spans="1:9" ht="33.75" customHeight="1">
      <c r="A12" s="4" t="s">
        <v>175</v>
      </c>
      <c r="B12" s="22"/>
      <c r="C12" s="4" t="s">
        <v>176</v>
      </c>
      <c r="D12" s="22" t="s">
        <v>177</v>
      </c>
      <c r="E12" s="29"/>
      <c r="F12" s="29"/>
      <c r="G12" s="29">
        <v>66</v>
      </c>
      <c r="H12" s="29">
        <f t="shared" si="0"/>
        <v>66</v>
      </c>
      <c r="I12" s="81" t="s">
        <v>178</v>
      </c>
    </row>
    <row r="13" spans="1:9" ht="33.75" customHeight="1">
      <c r="A13" s="22" t="s">
        <v>179</v>
      </c>
      <c r="B13" s="22" t="s">
        <v>42</v>
      </c>
      <c r="C13" s="22" t="s">
        <v>54</v>
      </c>
      <c r="D13" s="22" t="s">
        <v>180</v>
      </c>
      <c r="E13" s="29">
        <v>50.4</v>
      </c>
      <c r="F13" s="29">
        <v>25.2</v>
      </c>
      <c r="G13" s="29">
        <v>54.88</v>
      </c>
      <c r="H13" s="29">
        <f t="shared" si="0"/>
        <v>29.680000000000003</v>
      </c>
      <c r="I13" s="81"/>
    </row>
    <row r="14" spans="1:9" ht="33.75" customHeight="1">
      <c r="A14" s="22" t="s">
        <v>181</v>
      </c>
      <c r="B14" s="22" t="s">
        <v>42</v>
      </c>
      <c r="C14" s="22" t="s">
        <v>182</v>
      </c>
      <c r="D14" s="22" t="s">
        <v>67</v>
      </c>
      <c r="E14" s="29">
        <v>28</v>
      </c>
      <c r="F14" s="29">
        <v>14</v>
      </c>
      <c r="G14" s="29">
        <v>25.2</v>
      </c>
      <c r="H14" s="29">
        <f t="shared" si="0"/>
        <v>11.2</v>
      </c>
      <c r="I14" s="81"/>
    </row>
    <row r="15" spans="1:9" ht="33.75" customHeight="1">
      <c r="A15" s="22" t="s">
        <v>183</v>
      </c>
      <c r="B15" s="22" t="s">
        <v>48</v>
      </c>
      <c r="C15" s="22" t="s">
        <v>184</v>
      </c>
      <c r="D15" s="22" t="s">
        <v>185</v>
      </c>
      <c r="E15" s="29">
        <v>16.8</v>
      </c>
      <c r="F15" s="29">
        <v>8.4</v>
      </c>
      <c r="G15" s="29">
        <v>18</v>
      </c>
      <c r="H15" s="29">
        <f t="shared" si="0"/>
        <v>9.6</v>
      </c>
      <c r="I15" s="81"/>
    </row>
    <row r="16" spans="1:9" ht="33.75" customHeight="1">
      <c r="A16" s="22" t="s">
        <v>175</v>
      </c>
      <c r="B16" s="22" t="s">
        <v>82</v>
      </c>
      <c r="C16" s="22" t="s">
        <v>186</v>
      </c>
      <c r="D16" s="22" t="s">
        <v>84</v>
      </c>
      <c r="E16" s="29">
        <v>8</v>
      </c>
      <c r="F16" s="29">
        <v>4</v>
      </c>
      <c r="G16" s="29">
        <v>14.98</v>
      </c>
      <c r="H16" s="29">
        <f t="shared" si="0"/>
        <v>10.98</v>
      </c>
      <c r="I16" s="81"/>
    </row>
    <row r="17" spans="1:9" ht="33.75" customHeight="1">
      <c r="A17" s="143" t="s">
        <v>164</v>
      </c>
      <c r="B17" s="22" t="s">
        <v>82</v>
      </c>
      <c r="C17" s="22" t="s">
        <v>45</v>
      </c>
      <c r="D17" s="22" t="s">
        <v>84</v>
      </c>
      <c r="E17" s="29">
        <v>6</v>
      </c>
      <c r="F17" s="29">
        <v>3</v>
      </c>
      <c r="G17" s="29"/>
      <c r="H17" s="29">
        <f t="shared" si="0"/>
        <v>-3</v>
      </c>
      <c r="I17" s="81"/>
    </row>
    <row r="18" spans="1:9" ht="33.75" customHeight="1">
      <c r="A18" s="143"/>
      <c r="B18" s="22" t="s">
        <v>82</v>
      </c>
      <c r="C18" s="22" t="s">
        <v>98</v>
      </c>
      <c r="D18" s="22" t="s">
        <v>84</v>
      </c>
      <c r="E18" s="29">
        <v>7</v>
      </c>
      <c r="F18" s="29">
        <v>3.5</v>
      </c>
      <c r="G18" s="29">
        <v>12.4</v>
      </c>
      <c r="H18" s="29">
        <f t="shared" si="0"/>
        <v>8.9</v>
      </c>
      <c r="I18" s="81"/>
    </row>
    <row r="19" spans="1:9" ht="33.75" customHeight="1">
      <c r="A19" s="22" t="s">
        <v>171</v>
      </c>
      <c r="B19" s="22" t="s">
        <v>82</v>
      </c>
      <c r="C19" s="22" t="s">
        <v>98</v>
      </c>
      <c r="D19" s="22" t="s">
        <v>84</v>
      </c>
      <c r="E19" s="29">
        <v>8</v>
      </c>
      <c r="F19" s="29">
        <v>4</v>
      </c>
      <c r="G19" s="29">
        <v>12.05</v>
      </c>
      <c r="H19" s="29">
        <f t="shared" si="0"/>
        <v>8.05</v>
      </c>
      <c r="I19" s="81"/>
    </row>
    <row r="20" spans="1:9" ht="33.75" customHeight="1">
      <c r="A20" s="22" t="s">
        <v>173</v>
      </c>
      <c r="B20" s="22" t="s">
        <v>82</v>
      </c>
      <c r="C20" s="22" t="s">
        <v>187</v>
      </c>
      <c r="D20" s="22" t="s">
        <v>84</v>
      </c>
      <c r="E20" s="29">
        <v>8</v>
      </c>
      <c r="F20" s="29">
        <v>4</v>
      </c>
      <c r="G20" s="29">
        <v>5.85</v>
      </c>
      <c r="H20" s="29">
        <f t="shared" si="0"/>
        <v>1.8499999999999996</v>
      </c>
      <c r="I20" s="81"/>
    </row>
    <row r="21" spans="1:9" ht="33.75" customHeight="1">
      <c r="A21" s="22" t="s">
        <v>179</v>
      </c>
      <c r="B21" s="22" t="s">
        <v>82</v>
      </c>
      <c r="C21" s="22" t="s">
        <v>188</v>
      </c>
      <c r="D21" s="22" t="s">
        <v>84</v>
      </c>
      <c r="E21" s="29">
        <v>8</v>
      </c>
      <c r="F21" s="29">
        <v>4</v>
      </c>
      <c r="G21" s="29">
        <v>7.82</v>
      </c>
      <c r="H21" s="29">
        <f t="shared" si="0"/>
        <v>3.8200000000000003</v>
      </c>
      <c r="I21" s="81"/>
    </row>
    <row r="22" spans="1:9" ht="33.75" customHeight="1">
      <c r="A22" s="22" t="s">
        <v>189</v>
      </c>
      <c r="B22" s="22" t="s">
        <v>82</v>
      </c>
      <c r="C22" s="22" t="s">
        <v>54</v>
      </c>
      <c r="D22" s="22" t="s">
        <v>84</v>
      </c>
      <c r="E22" s="29">
        <v>8</v>
      </c>
      <c r="F22" s="29">
        <v>4</v>
      </c>
      <c r="G22" s="29"/>
      <c r="H22" s="29">
        <f t="shared" si="0"/>
        <v>-4</v>
      </c>
      <c r="I22" s="81"/>
    </row>
    <row r="23" spans="1:9" ht="33.75" customHeight="1">
      <c r="A23" s="22" t="s">
        <v>190</v>
      </c>
      <c r="B23" s="22" t="s">
        <v>82</v>
      </c>
      <c r="C23" s="22" t="s">
        <v>56</v>
      </c>
      <c r="D23" s="22" t="s">
        <v>153</v>
      </c>
      <c r="E23" s="29">
        <v>16</v>
      </c>
      <c r="F23" s="29">
        <v>8</v>
      </c>
      <c r="G23" s="29">
        <v>18.07</v>
      </c>
      <c r="H23" s="29">
        <f t="shared" si="0"/>
        <v>10.07</v>
      </c>
      <c r="I23" s="81"/>
    </row>
    <row r="24" spans="1:9" ht="33.75" customHeight="1">
      <c r="A24" s="22" t="s">
        <v>191</v>
      </c>
      <c r="B24" s="22" t="s">
        <v>82</v>
      </c>
      <c r="C24" s="22" t="s">
        <v>98</v>
      </c>
      <c r="D24" s="22" t="s">
        <v>84</v>
      </c>
      <c r="E24" s="29">
        <v>8</v>
      </c>
      <c r="F24" s="29">
        <v>4</v>
      </c>
      <c r="G24" s="29">
        <v>7.69</v>
      </c>
      <c r="H24" s="29">
        <f t="shared" si="0"/>
        <v>3.6900000000000004</v>
      </c>
      <c r="I24" s="81"/>
    </row>
    <row r="25" spans="1:9" ht="33.75" customHeight="1">
      <c r="A25" s="143" t="s">
        <v>167</v>
      </c>
      <c r="B25" s="136" t="s">
        <v>94</v>
      </c>
      <c r="C25" s="22" t="s">
        <v>98</v>
      </c>
      <c r="D25" s="22" t="s">
        <v>96</v>
      </c>
      <c r="E25" s="29">
        <v>5</v>
      </c>
      <c r="F25" s="29">
        <v>1</v>
      </c>
      <c r="G25" s="29">
        <v>5.26</v>
      </c>
      <c r="H25" s="29">
        <f t="shared" si="0"/>
        <v>4.26</v>
      </c>
      <c r="I25" s="81"/>
    </row>
    <row r="26" spans="1:9" ht="33.75" customHeight="1">
      <c r="A26" s="143"/>
      <c r="B26" s="136"/>
      <c r="C26" s="22" t="s">
        <v>86</v>
      </c>
      <c r="D26" s="22" t="s">
        <v>96</v>
      </c>
      <c r="E26" s="29">
        <v>5</v>
      </c>
      <c r="F26" s="29">
        <v>2.5</v>
      </c>
      <c r="G26" s="29">
        <v>4.96</v>
      </c>
      <c r="H26" s="29">
        <f t="shared" si="0"/>
        <v>2.46</v>
      </c>
      <c r="I26" s="81"/>
    </row>
    <row r="27" spans="1:9" ht="33.75" customHeight="1">
      <c r="A27" s="22" t="s">
        <v>171</v>
      </c>
      <c r="B27" s="23" t="s">
        <v>94</v>
      </c>
      <c r="C27" s="22" t="s">
        <v>56</v>
      </c>
      <c r="D27" s="22" t="s">
        <v>96</v>
      </c>
      <c r="E27" s="29">
        <v>5</v>
      </c>
      <c r="F27" s="29">
        <v>2.5</v>
      </c>
      <c r="G27" s="29">
        <v>4.98</v>
      </c>
      <c r="H27" s="29">
        <f t="shared" si="0"/>
        <v>2.4800000000000004</v>
      </c>
      <c r="I27" s="81"/>
    </row>
    <row r="28" spans="1:9" ht="33.75" customHeight="1">
      <c r="A28" s="136" t="s">
        <v>104</v>
      </c>
      <c r="B28" s="136"/>
      <c r="C28" s="136"/>
      <c r="D28" s="136"/>
      <c r="E28" s="29">
        <f>SUM(E5:E27)</f>
        <v>568.8</v>
      </c>
      <c r="F28" s="29">
        <f>SUM(F5:F27)</f>
        <v>295.29999999999995</v>
      </c>
      <c r="G28" s="29">
        <f>SUM(G5:G27)</f>
        <v>573.4600000000002</v>
      </c>
      <c r="H28" s="29">
        <f t="shared" si="0"/>
        <v>278.1600000000002</v>
      </c>
      <c r="I28" s="81"/>
    </row>
    <row r="29" spans="1:9" ht="33.75" customHeight="1">
      <c r="A29" s="23" t="s">
        <v>105</v>
      </c>
      <c r="B29" s="23" t="s">
        <v>106</v>
      </c>
      <c r="C29" s="23"/>
      <c r="D29" s="23" t="s">
        <v>192</v>
      </c>
      <c r="E29" s="29">
        <v>66</v>
      </c>
      <c r="F29" s="29">
        <v>66</v>
      </c>
      <c r="G29" s="29">
        <v>66</v>
      </c>
      <c r="H29" s="29"/>
      <c r="I29" s="29"/>
    </row>
    <row r="30" spans="1:9" ht="33.75" customHeight="1">
      <c r="A30" s="22" t="s">
        <v>193</v>
      </c>
      <c r="B30" s="23" t="s">
        <v>109</v>
      </c>
      <c r="C30" s="22" t="s">
        <v>193</v>
      </c>
      <c r="D30" s="23" t="s">
        <v>115</v>
      </c>
      <c r="E30" s="29">
        <v>10</v>
      </c>
      <c r="F30" s="29">
        <v>5</v>
      </c>
      <c r="G30" s="29">
        <v>10</v>
      </c>
      <c r="H30" s="29">
        <f>G30-F30</f>
        <v>5</v>
      </c>
      <c r="I30" s="81"/>
    </row>
    <row r="31" spans="1:9" ht="33.75" customHeight="1">
      <c r="A31" s="22" t="s">
        <v>175</v>
      </c>
      <c r="B31" s="23" t="s">
        <v>109</v>
      </c>
      <c r="C31" s="22" t="s">
        <v>175</v>
      </c>
      <c r="D31" s="23" t="s">
        <v>194</v>
      </c>
      <c r="E31" s="29">
        <v>10</v>
      </c>
      <c r="F31" s="29"/>
      <c r="G31" s="29">
        <v>10</v>
      </c>
      <c r="H31" s="29">
        <f>G31-F31</f>
        <v>10</v>
      </c>
      <c r="I31" s="81"/>
    </row>
    <row r="32" spans="1:9" ht="33.75" customHeight="1">
      <c r="A32" s="136" t="s">
        <v>118</v>
      </c>
      <c r="B32" s="136"/>
      <c r="C32" s="136"/>
      <c r="D32" s="136"/>
      <c r="E32" s="29">
        <f>SUM(E28:E31)</f>
        <v>654.8</v>
      </c>
      <c r="F32" s="29">
        <f>SUM(F28:F30)</f>
        <v>366.29999999999995</v>
      </c>
      <c r="G32" s="29">
        <f>SUM(G28:G31)</f>
        <v>659.4600000000002</v>
      </c>
      <c r="H32" s="29">
        <f>G32-F32</f>
        <v>293.1600000000002</v>
      </c>
      <c r="I32" s="81"/>
    </row>
    <row r="33" spans="1:9" ht="39" customHeight="1">
      <c r="A33" s="125" t="s">
        <v>195</v>
      </c>
      <c r="B33" s="125"/>
      <c r="C33" s="125"/>
      <c r="D33" s="125"/>
      <c r="E33" s="125"/>
      <c r="F33" s="125"/>
      <c r="G33" s="125"/>
      <c r="H33" s="125"/>
      <c r="I33" s="125"/>
    </row>
  </sheetData>
  <sheetProtection/>
  <mergeCells count="18">
    <mergeCell ref="A28:D28"/>
    <mergeCell ref="A32:D32"/>
    <mergeCell ref="A33:I33"/>
    <mergeCell ref="A3:A4"/>
    <mergeCell ref="A6:A8"/>
    <mergeCell ref="A17:A18"/>
    <mergeCell ref="A25:A26"/>
    <mergeCell ref="B3:B4"/>
    <mergeCell ref="B25:B26"/>
    <mergeCell ref="C3:C4"/>
    <mergeCell ref="H3:H4"/>
    <mergeCell ref="I3:I4"/>
    <mergeCell ref="A1:I1"/>
    <mergeCell ref="G2:I2"/>
    <mergeCell ref="D3:D4"/>
    <mergeCell ref="E3:E4"/>
    <mergeCell ref="F3:F4"/>
    <mergeCell ref="G3:G4"/>
  </mergeCells>
  <printOptions horizontalCentered="1"/>
  <pageMargins left="0.7480314960629921" right="0.31496062992125984" top="0.5511811023622047" bottom="0.3937007874015748" header="0.511811023622047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52">
      <selection activeCell="F55" sqref="F55"/>
    </sheetView>
  </sheetViews>
  <sheetFormatPr defaultColWidth="9.00390625" defaultRowHeight="15"/>
  <cols>
    <col min="1" max="1" width="7.8515625" style="32" customWidth="1"/>
    <col min="2" max="2" width="8.7109375" style="32" customWidth="1"/>
    <col min="3" max="3" width="18.7109375" style="32" customWidth="1"/>
    <col min="4" max="4" width="15.00390625" style="32" customWidth="1"/>
    <col min="5" max="5" width="9.28125" style="32" customWidth="1"/>
    <col min="6" max="6" width="10.7109375" style="63" customWidth="1"/>
    <col min="7" max="7" width="9.421875" style="64" customWidth="1"/>
    <col min="8" max="8" width="9.28125" style="62" customWidth="1"/>
    <col min="9" max="9" width="7.28125" style="32" customWidth="1"/>
    <col min="10" max="16384" width="9.00390625" style="32" customWidth="1"/>
  </cols>
  <sheetData>
    <row r="1" spans="1:9" ht="33" customHeight="1">
      <c r="A1" s="148" t="s">
        <v>196</v>
      </c>
      <c r="B1" s="148"/>
      <c r="C1" s="148"/>
      <c r="D1" s="148"/>
      <c r="E1" s="149"/>
      <c r="F1" s="149"/>
      <c r="G1" s="149"/>
      <c r="H1" s="149"/>
      <c r="I1" s="148"/>
    </row>
    <row r="2" spans="1:9" ht="19.5" customHeight="1">
      <c r="A2" s="16"/>
      <c r="B2" s="16"/>
      <c r="C2" s="16"/>
      <c r="D2" s="16"/>
      <c r="E2" s="16"/>
      <c r="F2" s="65"/>
      <c r="G2" s="150" t="s">
        <v>121</v>
      </c>
      <c r="H2" s="151"/>
      <c r="I2" s="150"/>
    </row>
    <row r="3" spans="1:9" ht="31.5" customHeight="1">
      <c r="A3" s="23" t="s">
        <v>32</v>
      </c>
      <c r="B3" s="23" t="s">
        <v>33</v>
      </c>
      <c r="C3" s="23" t="s">
        <v>34</v>
      </c>
      <c r="D3" s="23" t="s">
        <v>35</v>
      </c>
      <c r="E3" s="23" t="s">
        <v>36</v>
      </c>
      <c r="F3" s="22" t="s">
        <v>37</v>
      </c>
      <c r="G3" s="22" t="s">
        <v>124</v>
      </c>
      <c r="H3" s="22" t="s">
        <v>39</v>
      </c>
      <c r="I3" s="24" t="s">
        <v>40</v>
      </c>
    </row>
    <row r="4" spans="1:9" ht="22.5" customHeight="1">
      <c r="A4" s="155" t="s">
        <v>197</v>
      </c>
      <c r="B4" s="156" t="s">
        <v>48</v>
      </c>
      <c r="C4" s="66" t="s">
        <v>86</v>
      </c>
      <c r="D4" s="67" t="s">
        <v>198</v>
      </c>
      <c r="E4" s="68">
        <v>8.88</v>
      </c>
      <c r="F4" s="27">
        <v>6.6</v>
      </c>
      <c r="G4" s="27">
        <v>51.89</v>
      </c>
      <c r="H4" s="27">
        <f aca="true" t="shared" si="0" ref="H4:H26">G4-F4</f>
        <v>45.29</v>
      </c>
      <c r="I4" s="76"/>
    </row>
    <row r="5" spans="1:9" ht="22.5" customHeight="1">
      <c r="A5" s="155"/>
      <c r="B5" s="156"/>
      <c r="C5" s="66" t="s">
        <v>98</v>
      </c>
      <c r="D5" s="67" t="s">
        <v>199</v>
      </c>
      <c r="E5" s="68">
        <v>43.44</v>
      </c>
      <c r="F5" s="27">
        <v>22.04</v>
      </c>
      <c r="G5" s="27">
        <v>22.22</v>
      </c>
      <c r="H5" s="27">
        <f t="shared" si="0"/>
        <v>0.17999999999999972</v>
      </c>
      <c r="I5" s="76"/>
    </row>
    <row r="6" spans="1:9" ht="22.5" customHeight="1">
      <c r="A6" s="155" t="s">
        <v>200</v>
      </c>
      <c r="B6" s="153" t="s">
        <v>48</v>
      </c>
      <c r="C6" s="66" t="s">
        <v>201</v>
      </c>
      <c r="D6" s="67" t="s">
        <v>202</v>
      </c>
      <c r="E6" s="68">
        <v>8.16</v>
      </c>
      <c r="F6" s="27">
        <v>4</v>
      </c>
      <c r="G6" s="27">
        <v>8.21</v>
      </c>
      <c r="H6" s="27">
        <f t="shared" si="0"/>
        <v>4.210000000000001</v>
      </c>
      <c r="I6" s="76"/>
    </row>
    <row r="7" spans="1:9" ht="22.5" customHeight="1">
      <c r="A7" s="155"/>
      <c r="B7" s="154"/>
      <c r="C7" s="66" t="s">
        <v>203</v>
      </c>
      <c r="D7" s="67" t="s">
        <v>204</v>
      </c>
      <c r="E7" s="68">
        <v>6.48</v>
      </c>
      <c r="F7" s="27">
        <v>3.2</v>
      </c>
      <c r="G7" s="27">
        <v>18.17</v>
      </c>
      <c r="H7" s="27">
        <f t="shared" si="0"/>
        <v>14.970000000000002</v>
      </c>
      <c r="I7" s="76"/>
    </row>
    <row r="8" spans="1:9" ht="22.5" customHeight="1">
      <c r="A8" s="152"/>
      <c r="B8" s="154"/>
      <c r="C8" s="70" t="s">
        <v>205</v>
      </c>
      <c r="D8" s="67" t="s">
        <v>206</v>
      </c>
      <c r="E8" s="68">
        <v>11.28</v>
      </c>
      <c r="F8" s="27">
        <v>5.6</v>
      </c>
      <c r="G8" s="27">
        <v>32.71</v>
      </c>
      <c r="H8" s="27">
        <f t="shared" si="0"/>
        <v>27.11</v>
      </c>
      <c r="I8" s="76"/>
    </row>
    <row r="9" spans="1:9" ht="22.5" customHeight="1">
      <c r="A9" s="152"/>
      <c r="B9" s="154"/>
      <c r="C9" s="66" t="s">
        <v>207</v>
      </c>
      <c r="D9" s="67" t="s">
        <v>208</v>
      </c>
      <c r="E9" s="68">
        <v>20.4</v>
      </c>
      <c r="F9" s="27">
        <v>10.2</v>
      </c>
      <c r="G9" s="27">
        <v>21.55</v>
      </c>
      <c r="H9" s="27">
        <f t="shared" si="0"/>
        <v>11.350000000000001</v>
      </c>
      <c r="I9" s="76"/>
    </row>
    <row r="10" spans="1:9" ht="22.5" customHeight="1">
      <c r="A10" s="152"/>
      <c r="B10" s="154"/>
      <c r="C10" s="66" t="s">
        <v>209</v>
      </c>
      <c r="D10" s="67" t="s">
        <v>210</v>
      </c>
      <c r="E10" s="68">
        <v>11.76</v>
      </c>
      <c r="F10" s="27">
        <v>5.8</v>
      </c>
      <c r="G10" s="27">
        <v>11.81</v>
      </c>
      <c r="H10" s="27">
        <f t="shared" si="0"/>
        <v>6.010000000000001</v>
      </c>
      <c r="I10" s="76"/>
    </row>
    <row r="11" spans="1:9" ht="22.5" customHeight="1">
      <c r="A11" s="152"/>
      <c r="B11" s="154"/>
      <c r="C11" s="66" t="s">
        <v>211</v>
      </c>
      <c r="D11" s="67" t="s">
        <v>212</v>
      </c>
      <c r="E11" s="68">
        <v>16.32</v>
      </c>
      <c r="F11" s="27">
        <v>8.2</v>
      </c>
      <c r="G11" s="27">
        <v>16.13</v>
      </c>
      <c r="H11" s="27">
        <f t="shared" si="0"/>
        <v>7.93</v>
      </c>
      <c r="I11" s="76"/>
    </row>
    <row r="12" spans="1:9" ht="22.5" customHeight="1">
      <c r="A12" s="152"/>
      <c r="B12" s="154"/>
      <c r="C12" s="66" t="s">
        <v>213</v>
      </c>
      <c r="D12" s="67" t="s">
        <v>214</v>
      </c>
      <c r="E12" s="68">
        <v>8.4</v>
      </c>
      <c r="F12" s="27">
        <v>4.2</v>
      </c>
      <c r="G12" s="27">
        <v>11.73</v>
      </c>
      <c r="H12" s="27">
        <f t="shared" si="0"/>
        <v>7.53</v>
      </c>
      <c r="I12" s="76"/>
    </row>
    <row r="13" spans="1:9" ht="22.5" customHeight="1">
      <c r="A13" s="152"/>
      <c r="B13" s="154"/>
      <c r="C13" s="66" t="s">
        <v>215</v>
      </c>
      <c r="D13" s="67" t="s">
        <v>216</v>
      </c>
      <c r="E13" s="68">
        <v>2.88</v>
      </c>
      <c r="F13" s="27">
        <v>1.5</v>
      </c>
      <c r="G13" s="27">
        <v>2.88</v>
      </c>
      <c r="H13" s="27">
        <f t="shared" si="0"/>
        <v>1.38</v>
      </c>
      <c r="I13" s="76"/>
    </row>
    <row r="14" spans="1:9" ht="22.5" customHeight="1">
      <c r="A14" s="152"/>
      <c r="B14" s="154"/>
      <c r="C14" s="66" t="s">
        <v>217</v>
      </c>
      <c r="D14" s="67" t="s">
        <v>46</v>
      </c>
      <c r="E14" s="68">
        <v>48</v>
      </c>
      <c r="F14" s="27">
        <v>24</v>
      </c>
      <c r="G14" s="27">
        <v>27.12</v>
      </c>
      <c r="H14" s="27">
        <f t="shared" si="0"/>
        <v>3.120000000000001</v>
      </c>
      <c r="I14" s="76"/>
    </row>
    <row r="15" spans="1:9" ht="22.5" customHeight="1">
      <c r="A15" s="152"/>
      <c r="B15" s="154"/>
      <c r="C15" s="66" t="s">
        <v>218</v>
      </c>
      <c r="D15" s="67" t="s">
        <v>67</v>
      </c>
      <c r="E15" s="68">
        <v>24</v>
      </c>
      <c r="F15" s="27">
        <v>12</v>
      </c>
      <c r="G15" s="27">
        <v>20.93</v>
      </c>
      <c r="H15" s="27">
        <f t="shared" si="0"/>
        <v>8.93</v>
      </c>
      <c r="I15" s="76"/>
    </row>
    <row r="16" spans="1:9" ht="22.5" customHeight="1">
      <c r="A16" s="155" t="s">
        <v>219</v>
      </c>
      <c r="B16" s="153" t="s">
        <v>48</v>
      </c>
      <c r="C16" s="71" t="s">
        <v>220</v>
      </c>
      <c r="D16" s="35" t="s">
        <v>221</v>
      </c>
      <c r="E16" s="35">
        <v>12.96</v>
      </c>
      <c r="F16" s="27">
        <v>6.5</v>
      </c>
      <c r="G16" s="27">
        <v>18.84</v>
      </c>
      <c r="H16" s="27">
        <f t="shared" si="0"/>
        <v>12.34</v>
      </c>
      <c r="I16" s="76"/>
    </row>
    <row r="17" spans="1:9" ht="22.5" customHeight="1">
      <c r="A17" s="155"/>
      <c r="B17" s="154"/>
      <c r="C17" s="71" t="s">
        <v>222</v>
      </c>
      <c r="D17" s="67" t="s">
        <v>69</v>
      </c>
      <c r="E17" s="35">
        <v>12</v>
      </c>
      <c r="F17" s="27">
        <v>6</v>
      </c>
      <c r="G17" s="27">
        <v>16.49</v>
      </c>
      <c r="H17" s="27">
        <f t="shared" si="0"/>
        <v>10.489999999999998</v>
      </c>
      <c r="I17" s="76"/>
    </row>
    <row r="18" spans="1:9" ht="22.5" customHeight="1">
      <c r="A18" s="155"/>
      <c r="B18" s="154"/>
      <c r="C18" s="71" t="s">
        <v>223</v>
      </c>
      <c r="D18" s="67" t="s">
        <v>224</v>
      </c>
      <c r="E18" s="35">
        <v>3.6</v>
      </c>
      <c r="F18" s="27">
        <v>1.8</v>
      </c>
      <c r="G18" s="27">
        <v>3.69</v>
      </c>
      <c r="H18" s="27">
        <f t="shared" si="0"/>
        <v>1.89</v>
      </c>
      <c r="I18" s="76"/>
    </row>
    <row r="19" spans="1:9" ht="22.5" customHeight="1">
      <c r="A19" s="155"/>
      <c r="B19" s="154"/>
      <c r="C19" s="71" t="s">
        <v>225</v>
      </c>
      <c r="D19" s="67" t="s">
        <v>226</v>
      </c>
      <c r="E19" s="35">
        <v>5.52</v>
      </c>
      <c r="F19" s="27">
        <v>2.8</v>
      </c>
      <c r="G19" s="27">
        <v>5.64</v>
      </c>
      <c r="H19" s="27">
        <f t="shared" si="0"/>
        <v>2.84</v>
      </c>
      <c r="I19" s="76"/>
    </row>
    <row r="20" spans="1:9" ht="22.5" customHeight="1">
      <c r="A20" s="155"/>
      <c r="B20" s="154"/>
      <c r="C20" s="71" t="s">
        <v>227</v>
      </c>
      <c r="D20" s="67" t="s">
        <v>228</v>
      </c>
      <c r="E20" s="35">
        <v>15.84</v>
      </c>
      <c r="F20" s="27">
        <v>7.8</v>
      </c>
      <c r="G20" s="27">
        <v>16.49</v>
      </c>
      <c r="H20" s="27">
        <f t="shared" si="0"/>
        <v>8.689999999999998</v>
      </c>
      <c r="I20" s="76"/>
    </row>
    <row r="21" spans="1:9" ht="22.5" customHeight="1">
      <c r="A21" s="155"/>
      <c r="B21" s="154"/>
      <c r="C21" s="71" t="s">
        <v>229</v>
      </c>
      <c r="D21" s="67" t="s">
        <v>230</v>
      </c>
      <c r="E21" s="35">
        <v>10.8</v>
      </c>
      <c r="F21" s="27">
        <v>5.4</v>
      </c>
      <c r="G21" s="27">
        <v>8.18</v>
      </c>
      <c r="H21" s="27">
        <f t="shared" si="0"/>
        <v>2.7799999999999994</v>
      </c>
      <c r="I21" s="76"/>
    </row>
    <row r="22" spans="1:9" ht="22.5" customHeight="1">
      <c r="A22" s="155"/>
      <c r="B22" s="154"/>
      <c r="C22" s="71" t="s">
        <v>231</v>
      </c>
      <c r="D22" s="67" t="s">
        <v>232</v>
      </c>
      <c r="E22" s="35">
        <v>18</v>
      </c>
      <c r="F22" s="27">
        <v>9</v>
      </c>
      <c r="G22" s="27">
        <v>11.64</v>
      </c>
      <c r="H22" s="27">
        <f t="shared" si="0"/>
        <v>2.6400000000000006</v>
      </c>
      <c r="I22" s="76"/>
    </row>
    <row r="23" spans="1:9" ht="22.5" customHeight="1">
      <c r="A23" s="155" t="s">
        <v>233</v>
      </c>
      <c r="B23" s="34" t="s">
        <v>48</v>
      </c>
      <c r="C23" s="71" t="s">
        <v>83</v>
      </c>
      <c r="D23" s="35" t="s">
        <v>139</v>
      </c>
      <c r="E23" s="35">
        <v>7.2</v>
      </c>
      <c r="F23" s="27">
        <v>3.6</v>
      </c>
      <c r="G23" s="27">
        <v>4.61</v>
      </c>
      <c r="H23" s="27">
        <f t="shared" si="0"/>
        <v>1.0100000000000002</v>
      </c>
      <c r="I23" s="76"/>
    </row>
    <row r="24" spans="1:9" ht="22.5" customHeight="1">
      <c r="A24" s="152"/>
      <c r="B24" s="34" t="s">
        <v>48</v>
      </c>
      <c r="C24" s="71" t="s">
        <v>56</v>
      </c>
      <c r="D24" s="35" t="s">
        <v>234</v>
      </c>
      <c r="E24" s="35">
        <v>1.2</v>
      </c>
      <c r="F24" s="27">
        <v>0.6</v>
      </c>
      <c r="G24" s="27">
        <v>6.79</v>
      </c>
      <c r="H24" s="27">
        <f t="shared" si="0"/>
        <v>6.19</v>
      </c>
      <c r="I24" s="76"/>
    </row>
    <row r="25" spans="1:9" ht="22.5" customHeight="1">
      <c r="A25" s="152"/>
      <c r="B25" s="34" t="s">
        <v>48</v>
      </c>
      <c r="C25" s="71" t="s">
        <v>86</v>
      </c>
      <c r="D25" s="35" t="s">
        <v>139</v>
      </c>
      <c r="E25" s="35">
        <v>7.2</v>
      </c>
      <c r="F25" s="27">
        <v>3.6</v>
      </c>
      <c r="G25" s="27">
        <v>7.63</v>
      </c>
      <c r="H25" s="27">
        <f t="shared" si="0"/>
        <v>4.029999999999999</v>
      </c>
      <c r="I25" s="76"/>
    </row>
    <row r="26" spans="1:9" ht="22.5" customHeight="1">
      <c r="A26" s="155" t="s">
        <v>235</v>
      </c>
      <c r="B26" s="34" t="s">
        <v>48</v>
      </c>
      <c r="C26" s="71" t="s">
        <v>98</v>
      </c>
      <c r="D26" s="146" t="s">
        <v>236</v>
      </c>
      <c r="E26" s="146">
        <v>3.12</v>
      </c>
      <c r="F26" s="147">
        <v>1.6</v>
      </c>
      <c r="G26" s="147">
        <v>11.47</v>
      </c>
      <c r="H26" s="147">
        <f t="shared" si="0"/>
        <v>9.870000000000001</v>
      </c>
      <c r="I26" s="76"/>
    </row>
    <row r="27" spans="1:9" ht="22.5" customHeight="1">
      <c r="A27" s="155"/>
      <c r="B27" s="34" t="s">
        <v>48</v>
      </c>
      <c r="C27" s="71" t="s">
        <v>237</v>
      </c>
      <c r="D27" s="146"/>
      <c r="E27" s="146"/>
      <c r="F27" s="147"/>
      <c r="G27" s="147"/>
      <c r="H27" s="147"/>
      <c r="I27" s="76"/>
    </row>
    <row r="28" spans="1:9" ht="22.5" customHeight="1">
      <c r="A28" s="155" t="s">
        <v>238</v>
      </c>
      <c r="B28" s="153" t="s">
        <v>48</v>
      </c>
      <c r="C28" s="49" t="s">
        <v>45</v>
      </c>
      <c r="D28" s="34" t="s">
        <v>239</v>
      </c>
      <c r="E28" s="35">
        <v>21.12</v>
      </c>
      <c r="F28" s="27">
        <v>11</v>
      </c>
      <c r="G28" s="27">
        <v>30.98</v>
      </c>
      <c r="H28" s="27">
        <f aca="true" t="shared" si="1" ref="H28:H51">G28-F28</f>
        <v>19.98</v>
      </c>
      <c r="I28" s="76"/>
    </row>
    <row r="29" spans="1:9" ht="22.5" customHeight="1">
      <c r="A29" s="152"/>
      <c r="B29" s="154"/>
      <c r="C29" s="49" t="s">
        <v>240</v>
      </c>
      <c r="D29" s="34" t="s">
        <v>241</v>
      </c>
      <c r="E29" s="35">
        <v>11.04</v>
      </c>
      <c r="F29" s="27">
        <v>5.5</v>
      </c>
      <c r="G29" s="27">
        <v>0</v>
      </c>
      <c r="H29" s="27">
        <f t="shared" si="1"/>
        <v>-5.5</v>
      </c>
      <c r="I29" s="76"/>
    </row>
    <row r="30" spans="1:9" ht="22.5" customHeight="1">
      <c r="A30" s="152"/>
      <c r="B30" s="154"/>
      <c r="C30" s="49" t="s">
        <v>242</v>
      </c>
      <c r="D30" s="34" t="s">
        <v>243</v>
      </c>
      <c r="E30" s="35">
        <v>3.12</v>
      </c>
      <c r="F30" s="27">
        <v>1.6</v>
      </c>
      <c r="G30" s="27">
        <v>0</v>
      </c>
      <c r="H30" s="27">
        <f t="shared" si="1"/>
        <v>-1.6</v>
      </c>
      <c r="I30" s="76"/>
    </row>
    <row r="31" spans="1:9" ht="22.5" customHeight="1">
      <c r="A31" s="152"/>
      <c r="B31" s="154"/>
      <c r="C31" s="49" t="s">
        <v>244</v>
      </c>
      <c r="D31" s="34" t="s">
        <v>245</v>
      </c>
      <c r="E31" s="35">
        <v>17.16</v>
      </c>
      <c r="F31" s="27">
        <v>8.6</v>
      </c>
      <c r="G31" s="27">
        <v>20.8</v>
      </c>
      <c r="H31" s="27">
        <f t="shared" si="1"/>
        <v>12.200000000000001</v>
      </c>
      <c r="I31" s="76"/>
    </row>
    <row r="32" spans="1:9" ht="22.5" customHeight="1">
      <c r="A32" s="152"/>
      <c r="B32" s="154"/>
      <c r="C32" s="49" t="s">
        <v>246</v>
      </c>
      <c r="D32" s="34" t="s">
        <v>139</v>
      </c>
      <c r="E32" s="35">
        <v>7.2</v>
      </c>
      <c r="F32" s="27">
        <v>3.6</v>
      </c>
      <c r="G32" s="27">
        <v>7.34</v>
      </c>
      <c r="H32" s="27">
        <f t="shared" si="1"/>
        <v>3.7399999999999998</v>
      </c>
      <c r="I32" s="76"/>
    </row>
    <row r="33" spans="1:9" ht="22.5" customHeight="1">
      <c r="A33" s="152"/>
      <c r="B33" s="154"/>
      <c r="C33" s="49" t="s">
        <v>247</v>
      </c>
      <c r="D33" s="34" t="s">
        <v>44</v>
      </c>
      <c r="E33" s="35">
        <v>16.8</v>
      </c>
      <c r="F33" s="27">
        <v>8.4</v>
      </c>
      <c r="G33" s="27">
        <v>12.84</v>
      </c>
      <c r="H33" s="27">
        <f t="shared" si="1"/>
        <v>4.4399999999999995</v>
      </c>
      <c r="I33" s="76"/>
    </row>
    <row r="34" spans="1:9" ht="24.75" customHeight="1">
      <c r="A34" s="155" t="s">
        <v>248</v>
      </c>
      <c r="B34" s="153" t="s">
        <v>48</v>
      </c>
      <c r="C34" s="71" t="s">
        <v>249</v>
      </c>
      <c r="D34" s="34" t="s">
        <v>224</v>
      </c>
      <c r="E34" s="35">
        <v>3.6</v>
      </c>
      <c r="F34" s="27">
        <v>1.8</v>
      </c>
      <c r="G34" s="27">
        <v>3.7</v>
      </c>
      <c r="H34" s="27">
        <f t="shared" si="1"/>
        <v>1.9000000000000001</v>
      </c>
      <c r="I34" s="76"/>
    </row>
    <row r="35" spans="1:9" ht="24.75" customHeight="1">
      <c r="A35" s="155"/>
      <c r="B35" s="153"/>
      <c r="C35" s="71" t="s">
        <v>86</v>
      </c>
      <c r="D35" s="34" t="s">
        <v>250</v>
      </c>
      <c r="E35" s="35">
        <v>1.92</v>
      </c>
      <c r="F35" s="27">
        <v>1</v>
      </c>
      <c r="G35" s="27">
        <v>1.8</v>
      </c>
      <c r="H35" s="27">
        <f t="shared" si="1"/>
        <v>0.8</v>
      </c>
      <c r="I35" s="76"/>
    </row>
    <row r="36" spans="1:9" ht="24.75" customHeight="1">
      <c r="A36" s="155"/>
      <c r="B36" s="153"/>
      <c r="C36" s="71" t="s">
        <v>251</v>
      </c>
      <c r="D36" s="34" t="s">
        <v>252</v>
      </c>
      <c r="E36" s="35">
        <v>1.44</v>
      </c>
      <c r="F36" s="27">
        <v>1</v>
      </c>
      <c r="G36" s="27">
        <v>1.06</v>
      </c>
      <c r="H36" s="27">
        <f t="shared" si="1"/>
        <v>0.06000000000000005</v>
      </c>
      <c r="I36" s="76"/>
    </row>
    <row r="37" spans="1:9" ht="24.75" customHeight="1">
      <c r="A37" s="155"/>
      <c r="B37" s="153"/>
      <c r="C37" s="71" t="s">
        <v>253</v>
      </c>
      <c r="D37" s="34" t="s">
        <v>254</v>
      </c>
      <c r="E37" s="35">
        <v>12.48</v>
      </c>
      <c r="F37" s="27">
        <v>6</v>
      </c>
      <c r="G37" s="27">
        <v>20.37</v>
      </c>
      <c r="H37" s="27">
        <f t="shared" si="1"/>
        <v>14.370000000000001</v>
      </c>
      <c r="I37" s="76"/>
    </row>
    <row r="38" spans="1:9" ht="24.75" customHeight="1">
      <c r="A38" s="155"/>
      <c r="B38" s="153"/>
      <c r="C38" s="71" t="s">
        <v>255</v>
      </c>
      <c r="D38" s="34" t="s">
        <v>206</v>
      </c>
      <c r="E38" s="35">
        <v>11.28</v>
      </c>
      <c r="F38" s="27">
        <v>5.5</v>
      </c>
      <c r="G38" s="27">
        <v>0</v>
      </c>
      <c r="H38" s="27">
        <f t="shared" si="1"/>
        <v>-5.5</v>
      </c>
      <c r="I38" s="76"/>
    </row>
    <row r="39" spans="1:9" ht="24.75" customHeight="1">
      <c r="A39" s="155"/>
      <c r="B39" s="153"/>
      <c r="C39" s="71" t="s">
        <v>256</v>
      </c>
      <c r="D39" s="34" t="s">
        <v>257</v>
      </c>
      <c r="E39" s="35">
        <v>49.68</v>
      </c>
      <c r="F39" s="27">
        <v>25</v>
      </c>
      <c r="G39" s="27">
        <v>50.35</v>
      </c>
      <c r="H39" s="27">
        <f t="shared" si="1"/>
        <v>25.35</v>
      </c>
      <c r="I39" s="76"/>
    </row>
    <row r="40" spans="1:9" ht="24.75" customHeight="1">
      <c r="A40" s="155" t="s">
        <v>258</v>
      </c>
      <c r="B40" s="153" t="s">
        <v>48</v>
      </c>
      <c r="C40" s="71" t="s">
        <v>259</v>
      </c>
      <c r="D40" s="34" t="s">
        <v>260</v>
      </c>
      <c r="E40" s="35">
        <v>69.6</v>
      </c>
      <c r="F40" s="27">
        <v>35</v>
      </c>
      <c r="G40" s="27">
        <v>69.24</v>
      </c>
      <c r="H40" s="27">
        <f t="shared" si="1"/>
        <v>34.239999999999995</v>
      </c>
      <c r="I40" s="76"/>
    </row>
    <row r="41" spans="1:9" ht="33.75" customHeight="1">
      <c r="A41" s="155"/>
      <c r="B41" s="154"/>
      <c r="C41" s="71" t="s">
        <v>355</v>
      </c>
      <c r="D41" s="34" t="s">
        <v>261</v>
      </c>
      <c r="E41" s="35">
        <v>7.92</v>
      </c>
      <c r="F41" s="27">
        <v>4</v>
      </c>
      <c r="G41" s="27">
        <v>11.23</v>
      </c>
      <c r="H41" s="27">
        <f t="shared" si="1"/>
        <v>7.23</v>
      </c>
      <c r="I41" s="76"/>
    </row>
    <row r="42" spans="1:9" ht="33.75" customHeight="1">
      <c r="A42" s="155"/>
      <c r="B42" s="154"/>
      <c r="C42" s="71" t="s">
        <v>356</v>
      </c>
      <c r="D42" s="34" t="s">
        <v>55</v>
      </c>
      <c r="E42" s="35">
        <v>36</v>
      </c>
      <c r="F42" s="27">
        <v>18</v>
      </c>
      <c r="G42" s="27">
        <v>36.98</v>
      </c>
      <c r="H42" s="27">
        <f t="shared" si="1"/>
        <v>18.979999999999997</v>
      </c>
      <c r="I42" s="76"/>
    </row>
    <row r="43" spans="1:9" ht="22.5" customHeight="1">
      <c r="A43" s="155"/>
      <c r="B43" s="154"/>
      <c r="C43" s="71" t="s">
        <v>262</v>
      </c>
      <c r="D43" s="34" t="s">
        <v>263</v>
      </c>
      <c r="E43" s="35">
        <v>4.32</v>
      </c>
      <c r="F43" s="27">
        <v>2.2</v>
      </c>
      <c r="G43" s="27">
        <v>4.66</v>
      </c>
      <c r="H43" s="27">
        <f t="shared" si="1"/>
        <v>2.46</v>
      </c>
      <c r="I43" s="76"/>
    </row>
    <row r="44" spans="1:9" ht="22.5" customHeight="1">
      <c r="A44" s="155"/>
      <c r="B44" s="154"/>
      <c r="C44" s="71" t="s">
        <v>264</v>
      </c>
      <c r="D44" s="34" t="s">
        <v>265</v>
      </c>
      <c r="E44" s="35">
        <v>10.32</v>
      </c>
      <c r="F44" s="27">
        <v>5.2</v>
      </c>
      <c r="G44" s="27">
        <v>0</v>
      </c>
      <c r="H44" s="27">
        <f t="shared" si="1"/>
        <v>-5.2</v>
      </c>
      <c r="I44" s="76"/>
    </row>
    <row r="45" spans="1:9" ht="22.5" customHeight="1">
      <c r="A45" s="155"/>
      <c r="B45" s="154"/>
      <c r="C45" s="71" t="s">
        <v>83</v>
      </c>
      <c r="D45" s="34" t="s">
        <v>226</v>
      </c>
      <c r="E45" s="35">
        <v>5.52</v>
      </c>
      <c r="F45" s="27">
        <v>2.8</v>
      </c>
      <c r="G45" s="27">
        <v>5.4</v>
      </c>
      <c r="H45" s="27">
        <f t="shared" si="1"/>
        <v>2.6000000000000005</v>
      </c>
      <c r="I45" s="76"/>
    </row>
    <row r="46" spans="1:9" ht="22.5" customHeight="1">
      <c r="A46" s="152"/>
      <c r="B46" s="154"/>
      <c r="C46" s="71" t="s">
        <v>45</v>
      </c>
      <c r="D46" s="34" t="s">
        <v>266</v>
      </c>
      <c r="E46" s="35">
        <v>5.28</v>
      </c>
      <c r="F46" s="27">
        <v>2.6</v>
      </c>
      <c r="G46" s="27">
        <v>0</v>
      </c>
      <c r="H46" s="27">
        <f t="shared" si="1"/>
        <v>-2.6</v>
      </c>
      <c r="I46" s="76"/>
    </row>
    <row r="47" spans="1:9" ht="22.5" customHeight="1">
      <c r="A47" s="69" t="s">
        <v>267</v>
      </c>
      <c r="B47" s="37" t="s">
        <v>42</v>
      </c>
      <c r="C47" s="71" t="s">
        <v>268</v>
      </c>
      <c r="D47" s="34" t="s">
        <v>55</v>
      </c>
      <c r="E47" s="35">
        <v>42</v>
      </c>
      <c r="F47" s="27">
        <v>21</v>
      </c>
      <c r="G47" s="27">
        <v>43.12</v>
      </c>
      <c r="H47" s="27">
        <f t="shared" si="1"/>
        <v>22.119999999999997</v>
      </c>
      <c r="I47" s="76"/>
    </row>
    <row r="48" spans="1:9" ht="22.5" customHeight="1">
      <c r="A48" s="69" t="s">
        <v>269</v>
      </c>
      <c r="B48" s="94" t="s">
        <v>82</v>
      </c>
      <c r="C48" s="72" t="s">
        <v>270</v>
      </c>
      <c r="D48" s="73" t="s">
        <v>84</v>
      </c>
      <c r="E48" s="74">
        <v>8</v>
      </c>
      <c r="F48" s="27">
        <v>4</v>
      </c>
      <c r="G48" s="27">
        <v>8</v>
      </c>
      <c r="H48" s="27">
        <f t="shared" si="1"/>
        <v>4</v>
      </c>
      <c r="I48" s="76"/>
    </row>
    <row r="49" spans="1:9" ht="22.5" customHeight="1">
      <c r="A49" s="69" t="s">
        <v>200</v>
      </c>
      <c r="B49" s="94" t="s">
        <v>82</v>
      </c>
      <c r="C49" s="72" t="s">
        <v>271</v>
      </c>
      <c r="D49" s="73" t="s">
        <v>84</v>
      </c>
      <c r="E49" s="75">
        <v>8</v>
      </c>
      <c r="F49" s="27">
        <v>4</v>
      </c>
      <c r="G49" s="27">
        <v>0</v>
      </c>
      <c r="H49" s="27">
        <f t="shared" si="1"/>
        <v>-4</v>
      </c>
      <c r="I49" s="76"/>
    </row>
    <row r="50" spans="1:9" ht="21" customHeight="1">
      <c r="A50" s="152" t="s">
        <v>272</v>
      </c>
      <c r="B50" s="152"/>
      <c r="C50" s="152"/>
      <c r="D50" s="152"/>
      <c r="E50" s="75">
        <v>400</v>
      </c>
      <c r="F50" s="27">
        <v>200</v>
      </c>
      <c r="G50" s="27">
        <v>150</v>
      </c>
      <c r="H50" s="27">
        <f t="shared" si="1"/>
        <v>-50</v>
      </c>
      <c r="I50" s="76"/>
    </row>
    <row r="51" spans="1:9" ht="21" customHeight="1">
      <c r="A51" s="145" t="s">
        <v>104</v>
      </c>
      <c r="B51" s="145"/>
      <c r="C51" s="145"/>
      <c r="D51" s="145"/>
      <c r="E51" s="38">
        <f>SUM(E4:E50)</f>
        <v>1061.2400000000002</v>
      </c>
      <c r="F51" s="38">
        <f>SUM(F4:F50)</f>
        <v>533.8399999999999</v>
      </c>
      <c r="G51" s="38">
        <f>SUM(G4:G50)</f>
        <v>834.69</v>
      </c>
      <c r="H51" s="27">
        <f t="shared" si="1"/>
        <v>300.85000000000014</v>
      </c>
      <c r="I51" s="31"/>
    </row>
    <row r="52" spans="1:9" s="62" customFormat="1" ht="30.75" customHeight="1">
      <c r="A52" s="31" t="s">
        <v>105</v>
      </c>
      <c r="B52" s="31" t="s">
        <v>106</v>
      </c>
      <c r="C52" s="31"/>
      <c r="D52" s="31" t="s">
        <v>273</v>
      </c>
      <c r="E52" s="27">
        <v>10</v>
      </c>
      <c r="F52" s="27">
        <v>10</v>
      </c>
      <c r="G52" s="27">
        <v>10</v>
      </c>
      <c r="H52" s="27"/>
      <c r="I52" s="31"/>
    </row>
    <row r="53" spans="1:9" ht="48.75" customHeight="1">
      <c r="A53" s="54" t="s">
        <v>269</v>
      </c>
      <c r="B53" s="144" t="s">
        <v>109</v>
      </c>
      <c r="C53" s="54" t="s">
        <v>269</v>
      </c>
      <c r="D53" s="34" t="s">
        <v>274</v>
      </c>
      <c r="E53" s="35">
        <v>20</v>
      </c>
      <c r="F53" s="27">
        <v>10</v>
      </c>
      <c r="G53" s="27">
        <v>20</v>
      </c>
      <c r="H53" s="27">
        <f>G53-F53</f>
        <v>10</v>
      </c>
      <c r="I53" s="76"/>
    </row>
    <row r="54" spans="1:9" ht="48.75" customHeight="1">
      <c r="A54" s="54" t="s">
        <v>233</v>
      </c>
      <c r="B54" s="144"/>
      <c r="C54" s="54" t="s">
        <v>233</v>
      </c>
      <c r="D54" s="34" t="s">
        <v>115</v>
      </c>
      <c r="E54" s="35">
        <v>10</v>
      </c>
      <c r="F54" s="27">
        <v>5</v>
      </c>
      <c r="G54" s="27">
        <v>10</v>
      </c>
      <c r="H54" s="27">
        <f>G54-F54</f>
        <v>5</v>
      </c>
      <c r="I54" s="76"/>
    </row>
    <row r="55" spans="1:9" ht="48.75" customHeight="1">
      <c r="A55" s="54" t="s">
        <v>275</v>
      </c>
      <c r="B55" s="144"/>
      <c r="C55" s="54" t="s">
        <v>275</v>
      </c>
      <c r="D55" s="34" t="s">
        <v>276</v>
      </c>
      <c r="E55" s="35">
        <v>10</v>
      </c>
      <c r="F55" s="27">
        <v>5</v>
      </c>
      <c r="G55" s="27">
        <v>10</v>
      </c>
      <c r="H55" s="27">
        <f>G55-F55</f>
        <v>5</v>
      </c>
      <c r="I55" s="76"/>
    </row>
    <row r="56" spans="1:9" ht="48.75" customHeight="1">
      <c r="A56" s="54" t="s">
        <v>197</v>
      </c>
      <c r="B56" s="144"/>
      <c r="C56" s="54" t="s">
        <v>197</v>
      </c>
      <c r="D56" s="34" t="s">
        <v>274</v>
      </c>
      <c r="E56" s="35">
        <v>20</v>
      </c>
      <c r="F56" s="27">
        <v>10</v>
      </c>
      <c r="G56" s="27">
        <v>20</v>
      </c>
      <c r="H56" s="27">
        <f>G56-F56</f>
        <v>10</v>
      </c>
      <c r="I56" s="76"/>
    </row>
    <row r="57" spans="1:9" ht="21" customHeight="1">
      <c r="A57" s="144" t="s">
        <v>118</v>
      </c>
      <c r="B57" s="144"/>
      <c r="C57" s="144"/>
      <c r="D57" s="144"/>
      <c r="E57" s="27">
        <f>SUM(E51:E56)</f>
        <v>1131.2400000000002</v>
      </c>
      <c r="F57" s="27">
        <f>SUM(F51:F56)</f>
        <v>573.8399999999999</v>
      </c>
      <c r="G57" s="27">
        <f>SUM(G51:G56)</f>
        <v>904.69</v>
      </c>
      <c r="H57" s="27">
        <f>SUM(H51:H56)</f>
        <v>330.85000000000014</v>
      </c>
      <c r="I57" s="31"/>
    </row>
  </sheetData>
  <sheetProtection/>
  <mergeCells count="25">
    <mergeCell ref="A57:D57"/>
    <mergeCell ref="A4:A5"/>
    <mergeCell ref="A6:A15"/>
    <mergeCell ref="A16:A22"/>
    <mergeCell ref="A23:A25"/>
    <mergeCell ref="A26:A27"/>
    <mergeCell ref="A28:A33"/>
    <mergeCell ref="A34:A39"/>
    <mergeCell ref="A40:A46"/>
    <mergeCell ref="B4:B5"/>
    <mergeCell ref="H26:H27"/>
    <mergeCell ref="D26:D27"/>
    <mergeCell ref="A1:I1"/>
    <mergeCell ref="G2:I2"/>
    <mergeCell ref="A50:D50"/>
    <mergeCell ref="B6:B15"/>
    <mergeCell ref="B16:B22"/>
    <mergeCell ref="B28:B33"/>
    <mergeCell ref="B34:B39"/>
    <mergeCell ref="B40:B46"/>
    <mergeCell ref="B53:B56"/>
    <mergeCell ref="A51:D51"/>
    <mergeCell ref="E26:E27"/>
    <mergeCell ref="F26:F27"/>
    <mergeCell ref="G26:G27"/>
  </mergeCells>
  <dataValidations count="1">
    <dataValidation type="textLength" operator="greaterThan" allowBlank="1" showInputMessage="1" showErrorMessage="1" sqref="C5:C15">
      <formula1>1</formula1>
    </dataValidation>
  </dataValidations>
  <printOptions/>
  <pageMargins left="0.4724409448818898" right="0.31496062992125984" top="0.8661417322834646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F14" sqref="F14"/>
    </sheetView>
  </sheetViews>
  <sheetFormatPr defaultColWidth="7.8515625" defaultRowHeight="15"/>
  <cols>
    <col min="1" max="1" width="8.8515625" style="32" customWidth="1"/>
    <col min="2" max="2" width="13.140625" style="32" customWidth="1"/>
    <col min="3" max="3" width="11.7109375" style="32" customWidth="1"/>
    <col min="4" max="4" width="13.140625" style="32" customWidth="1"/>
    <col min="5" max="5" width="7.8515625" style="32" customWidth="1"/>
    <col min="6" max="6" width="10.140625" style="32" customWidth="1"/>
    <col min="7" max="7" width="7.8515625" style="32" customWidth="1"/>
    <col min="8" max="8" width="9.00390625" style="32" customWidth="1"/>
    <col min="9" max="9" width="7.8515625" style="32" customWidth="1"/>
    <col min="10" max="16384" width="7.8515625" style="32" customWidth="1"/>
  </cols>
  <sheetData>
    <row r="1" spans="1:9" ht="48" customHeight="1">
      <c r="A1" s="148" t="s">
        <v>277</v>
      </c>
      <c r="B1" s="148"/>
      <c r="C1" s="148"/>
      <c r="D1" s="148"/>
      <c r="E1" s="149"/>
      <c r="F1" s="149"/>
      <c r="G1" s="149"/>
      <c r="H1" s="149"/>
      <c r="I1" s="148"/>
    </row>
    <row r="2" spans="1:9" ht="24" customHeight="1">
      <c r="A2" s="16"/>
      <c r="B2" s="16"/>
      <c r="C2" s="16"/>
      <c r="D2" s="16"/>
      <c r="E2" s="16"/>
      <c r="F2" s="16"/>
      <c r="G2" s="150" t="s">
        <v>121</v>
      </c>
      <c r="H2" s="150"/>
      <c r="I2" s="150"/>
    </row>
    <row r="3" spans="1:9" ht="39.75" customHeight="1">
      <c r="A3" s="53" t="s">
        <v>32</v>
      </c>
      <c r="B3" s="53" t="s">
        <v>33</v>
      </c>
      <c r="C3" s="53" t="s">
        <v>34</v>
      </c>
      <c r="D3" s="53" t="s">
        <v>35</v>
      </c>
      <c r="E3" s="53" t="s">
        <v>123</v>
      </c>
      <c r="F3" s="4" t="s">
        <v>37</v>
      </c>
      <c r="G3" s="4" t="s">
        <v>124</v>
      </c>
      <c r="H3" s="4" t="s">
        <v>39</v>
      </c>
      <c r="I3" s="59" t="s">
        <v>40</v>
      </c>
    </row>
    <row r="4" spans="1:9" ht="36" customHeight="1">
      <c r="A4" s="54" t="s">
        <v>278</v>
      </c>
      <c r="B4" s="54" t="s">
        <v>48</v>
      </c>
      <c r="C4" s="54" t="s">
        <v>279</v>
      </c>
      <c r="D4" s="54" t="s">
        <v>55</v>
      </c>
      <c r="E4" s="55">
        <v>36</v>
      </c>
      <c r="F4" s="56">
        <v>24</v>
      </c>
      <c r="G4" s="56">
        <v>36</v>
      </c>
      <c r="H4" s="56">
        <f aca="true" t="shared" si="0" ref="H4:H11">G4-F4</f>
        <v>12</v>
      </c>
      <c r="I4" s="60"/>
    </row>
    <row r="5" spans="1:9" ht="36" customHeight="1">
      <c r="A5" s="54" t="s">
        <v>280</v>
      </c>
      <c r="B5" s="54" t="s">
        <v>48</v>
      </c>
      <c r="C5" s="54" t="s">
        <v>83</v>
      </c>
      <c r="D5" s="54" t="s">
        <v>46</v>
      </c>
      <c r="E5" s="55">
        <v>48</v>
      </c>
      <c r="F5" s="56">
        <v>24</v>
      </c>
      <c r="G5" s="56">
        <v>48</v>
      </c>
      <c r="H5" s="56">
        <f t="shared" si="0"/>
        <v>24</v>
      </c>
      <c r="I5" s="60"/>
    </row>
    <row r="6" spans="1:9" ht="36" customHeight="1">
      <c r="A6" s="54" t="s">
        <v>281</v>
      </c>
      <c r="B6" s="54" t="s">
        <v>48</v>
      </c>
      <c r="C6" s="54" t="s">
        <v>282</v>
      </c>
      <c r="D6" s="54" t="s">
        <v>283</v>
      </c>
      <c r="E6" s="55">
        <v>72</v>
      </c>
      <c r="F6" s="56">
        <v>40</v>
      </c>
      <c r="G6" s="56">
        <v>72</v>
      </c>
      <c r="H6" s="56">
        <f t="shared" si="0"/>
        <v>32</v>
      </c>
      <c r="I6" s="60"/>
    </row>
    <row r="7" spans="1:9" ht="36" customHeight="1">
      <c r="A7" s="57" t="s">
        <v>280</v>
      </c>
      <c r="B7" s="57" t="s">
        <v>147</v>
      </c>
      <c r="C7" s="57" t="s">
        <v>284</v>
      </c>
      <c r="D7" s="57" t="s">
        <v>84</v>
      </c>
      <c r="E7" s="58">
        <v>10</v>
      </c>
      <c r="F7" s="56">
        <v>10</v>
      </c>
      <c r="G7" s="56">
        <v>10</v>
      </c>
      <c r="H7" s="56">
        <f t="shared" si="0"/>
        <v>0</v>
      </c>
      <c r="I7" s="60"/>
    </row>
    <row r="8" spans="1:9" ht="36" customHeight="1">
      <c r="A8" s="57" t="s">
        <v>285</v>
      </c>
      <c r="B8" s="57" t="s">
        <v>286</v>
      </c>
      <c r="C8" s="57" t="s">
        <v>83</v>
      </c>
      <c r="D8" s="57" t="s">
        <v>96</v>
      </c>
      <c r="E8" s="58">
        <v>3</v>
      </c>
      <c r="F8" s="56">
        <v>3</v>
      </c>
      <c r="G8" s="56">
        <v>3</v>
      </c>
      <c r="H8" s="56">
        <f t="shared" si="0"/>
        <v>0</v>
      </c>
      <c r="I8" s="60"/>
    </row>
    <row r="9" spans="1:9" ht="36" customHeight="1">
      <c r="A9" s="57" t="s">
        <v>287</v>
      </c>
      <c r="B9" s="57" t="s">
        <v>94</v>
      </c>
      <c r="C9" s="57" t="s">
        <v>83</v>
      </c>
      <c r="D9" s="57" t="s">
        <v>96</v>
      </c>
      <c r="E9" s="58">
        <v>6</v>
      </c>
      <c r="F9" s="56">
        <v>6</v>
      </c>
      <c r="G9" s="56">
        <v>6</v>
      </c>
      <c r="H9" s="56">
        <f t="shared" si="0"/>
        <v>0</v>
      </c>
      <c r="I9" s="60"/>
    </row>
    <row r="10" spans="1:9" ht="36" customHeight="1">
      <c r="A10" s="57" t="s">
        <v>278</v>
      </c>
      <c r="B10" s="57" t="s">
        <v>94</v>
      </c>
      <c r="C10" s="57"/>
      <c r="D10" s="57" t="s">
        <v>96</v>
      </c>
      <c r="E10" s="58">
        <v>6</v>
      </c>
      <c r="F10" s="56">
        <v>6</v>
      </c>
      <c r="G10" s="56">
        <v>9</v>
      </c>
      <c r="H10" s="56">
        <f t="shared" si="0"/>
        <v>3</v>
      </c>
      <c r="I10" s="60"/>
    </row>
    <row r="11" spans="1:9" ht="36" customHeight="1">
      <c r="A11" s="121" t="s">
        <v>104</v>
      </c>
      <c r="B11" s="121"/>
      <c r="C11" s="121"/>
      <c r="D11" s="121"/>
      <c r="E11" s="58">
        <f>SUM(E4:E10)</f>
        <v>181</v>
      </c>
      <c r="F11" s="56">
        <f>SUM(F4:F10)</f>
        <v>113</v>
      </c>
      <c r="G11" s="56">
        <f>SUM(G4:G10)</f>
        <v>184</v>
      </c>
      <c r="H11" s="56">
        <f t="shared" si="0"/>
        <v>71</v>
      </c>
      <c r="I11" s="61"/>
    </row>
    <row r="12" spans="1:9" ht="36" customHeight="1">
      <c r="A12" s="59" t="s">
        <v>105</v>
      </c>
      <c r="B12" s="59" t="s">
        <v>106</v>
      </c>
      <c r="C12" s="59"/>
      <c r="D12" s="59" t="s">
        <v>288</v>
      </c>
      <c r="E12" s="56">
        <v>62</v>
      </c>
      <c r="F12" s="56">
        <v>62</v>
      </c>
      <c r="G12" s="56">
        <v>62</v>
      </c>
      <c r="H12" s="56"/>
      <c r="I12" s="61"/>
    </row>
    <row r="13" spans="1:9" ht="45" customHeight="1">
      <c r="A13" s="4" t="s">
        <v>285</v>
      </c>
      <c r="B13" s="59" t="s">
        <v>109</v>
      </c>
      <c r="C13" s="4" t="s">
        <v>285</v>
      </c>
      <c r="D13" s="59" t="s">
        <v>276</v>
      </c>
      <c r="E13" s="56">
        <v>10</v>
      </c>
      <c r="F13" s="56">
        <v>5</v>
      </c>
      <c r="G13" s="56">
        <v>10</v>
      </c>
      <c r="H13" s="56">
        <f>G13-F13</f>
        <v>5</v>
      </c>
      <c r="I13" s="61"/>
    </row>
    <row r="14" spans="1:9" ht="36" customHeight="1">
      <c r="A14" s="121" t="s">
        <v>118</v>
      </c>
      <c r="B14" s="121"/>
      <c r="C14" s="121"/>
      <c r="D14" s="121"/>
      <c r="E14" s="56">
        <f>SUM(E11:E13)</f>
        <v>253</v>
      </c>
      <c r="F14" s="56">
        <f>SUM(F11:F13)</f>
        <v>180</v>
      </c>
      <c r="G14" s="56">
        <f>SUM(G11:G13)</f>
        <v>256</v>
      </c>
      <c r="H14" s="56">
        <f>SUM(H11:H13)</f>
        <v>76</v>
      </c>
      <c r="I14" s="61"/>
    </row>
  </sheetData>
  <sheetProtection/>
  <mergeCells count="4">
    <mergeCell ref="A1:I1"/>
    <mergeCell ref="G2:I2"/>
    <mergeCell ref="A11:D11"/>
    <mergeCell ref="A14:D1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5">
      <selection activeCell="H14" sqref="H14"/>
    </sheetView>
  </sheetViews>
  <sheetFormatPr defaultColWidth="10.00390625" defaultRowHeight="15"/>
  <cols>
    <col min="1" max="1" width="10.00390625" style="45" customWidth="1"/>
    <col min="2" max="2" width="13.00390625" style="45" customWidth="1"/>
    <col min="3" max="3" width="15.28125" style="45" customWidth="1"/>
    <col min="4" max="4" width="12.7109375" style="45" customWidth="1"/>
    <col min="5" max="5" width="7.421875" style="46" customWidth="1"/>
    <col min="6" max="6" width="10.00390625" style="46" customWidth="1"/>
    <col min="7" max="7" width="9.00390625" style="46" customWidth="1"/>
    <col min="8" max="8" width="11.421875" style="46" customWidth="1"/>
    <col min="9" max="9" width="7.7109375" style="45" customWidth="1"/>
    <col min="10" max="10" width="10.00390625" style="45" customWidth="1"/>
    <col min="11" max="16384" width="10.00390625" style="45" customWidth="1"/>
  </cols>
  <sheetData>
    <row r="1" spans="1:9" ht="70.5" customHeight="1">
      <c r="A1" s="148" t="s">
        <v>289</v>
      </c>
      <c r="B1" s="148"/>
      <c r="C1" s="148"/>
      <c r="D1" s="148"/>
      <c r="E1" s="149"/>
      <c r="F1" s="149"/>
      <c r="G1" s="149"/>
      <c r="H1" s="149"/>
      <c r="I1" s="148"/>
    </row>
    <row r="2" spans="1:9" ht="31.5" customHeight="1">
      <c r="A2" s="47"/>
      <c r="B2" s="47"/>
      <c r="C2" s="47"/>
      <c r="D2" s="47"/>
      <c r="E2" s="48"/>
      <c r="F2" s="48"/>
      <c r="G2" s="157" t="s">
        <v>121</v>
      </c>
      <c r="H2" s="157"/>
      <c r="I2" s="158"/>
    </row>
    <row r="3" spans="1:9" ht="45" customHeight="1">
      <c r="A3" s="23" t="s">
        <v>32</v>
      </c>
      <c r="B3" s="23" t="s">
        <v>33</v>
      </c>
      <c r="C3" s="23" t="s">
        <v>357</v>
      </c>
      <c r="D3" s="23" t="s">
        <v>35</v>
      </c>
      <c r="E3" s="22" t="s">
        <v>123</v>
      </c>
      <c r="F3" s="22" t="s">
        <v>37</v>
      </c>
      <c r="G3" s="22" t="s">
        <v>124</v>
      </c>
      <c r="H3" s="22" t="s">
        <v>39</v>
      </c>
      <c r="I3" s="23" t="s">
        <v>40</v>
      </c>
    </row>
    <row r="4" spans="1:9" ht="40.5" customHeight="1">
      <c r="A4" s="49" t="s">
        <v>290</v>
      </c>
      <c r="B4" s="34" t="s">
        <v>48</v>
      </c>
      <c r="C4" s="35" t="s">
        <v>291</v>
      </c>
      <c r="D4" s="35" t="s">
        <v>292</v>
      </c>
      <c r="E4" s="35">
        <v>72</v>
      </c>
      <c r="F4" s="22">
        <v>36</v>
      </c>
      <c r="G4" s="22">
        <v>17.42</v>
      </c>
      <c r="H4" s="22">
        <f>G4-F4</f>
        <v>-18.58</v>
      </c>
      <c r="I4" s="52"/>
    </row>
    <row r="5" spans="1:9" ht="40.5" customHeight="1">
      <c r="A5" s="49" t="s">
        <v>293</v>
      </c>
      <c r="B5" s="49" t="s">
        <v>48</v>
      </c>
      <c r="C5" s="35" t="s">
        <v>294</v>
      </c>
      <c r="D5" s="35" t="s">
        <v>57</v>
      </c>
      <c r="E5" s="35">
        <v>43.2</v>
      </c>
      <c r="F5" s="22">
        <v>22</v>
      </c>
      <c r="G5" s="22">
        <v>20.59</v>
      </c>
      <c r="H5" s="22">
        <f aca="true" t="shared" si="0" ref="H5:H11">G5-F5</f>
        <v>-1.4100000000000001</v>
      </c>
      <c r="I5" s="52"/>
    </row>
    <row r="6" spans="1:9" ht="40.5" customHeight="1">
      <c r="A6" s="49" t="s">
        <v>295</v>
      </c>
      <c r="B6" s="49" t="s">
        <v>48</v>
      </c>
      <c r="C6" s="35" t="s">
        <v>296</v>
      </c>
      <c r="D6" s="35" t="s">
        <v>46</v>
      </c>
      <c r="E6" s="35">
        <v>48</v>
      </c>
      <c r="F6" s="22">
        <v>24</v>
      </c>
      <c r="G6" s="22">
        <v>37.66</v>
      </c>
      <c r="H6" s="22">
        <f t="shared" si="0"/>
        <v>13.659999999999997</v>
      </c>
      <c r="I6" s="52"/>
    </row>
    <row r="7" spans="1:9" ht="40.5" customHeight="1">
      <c r="A7" s="155" t="s">
        <v>297</v>
      </c>
      <c r="B7" s="49" t="s">
        <v>82</v>
      </c>
      <c r="C7" s="34" t="s">
        <v>298</v>
      </c>
      <c r="D7" s="34" t="s">
        <v>84</v>
      </c>
      <c r="E7" s="35">
        <v>8</v>
      </c>
      <c r="F7" s="22">
        <v>4</v>
      </c>
      <c r="G7" s="22">
        <v>9.93</v>
      </c>
      <c r="H7" s="22">
        <f t="shared" si="0"/>
        <v>5.93</v>
      </c>
      <c r="I7" s="52"/>
    </row>
    <row r="8" spans="1:9" ht="40.5" customHeight="1">
      <c r="A8" s="155"/>
      <c r="B8" s="49" t="s">
        <v>82</v>
      </c>
      <c r="C8" s="34" t="s">
        <v>299</v>
      </c>
      <c r="D8" s="34" t="s">
        <v>84</v>
      </c>
      <c r="E8" s="35">
        <v>8</v>
      </c>
      <c r="F8" s="22">
        <v>4</v>
      </c>
      <c r="G8" s="22">
        <v>12.73</v>
      </c>
      <c r="H8" s="22">
        <f t="shared" si="0"/>
        <v>8.73</v>
      </c>
      <c r="I8" s="52"/>
    </row>
    <row r="9" spans="1:9" ht="40.5" customHeight="1">
      <c r="A9" s="49" t="s">
        <v>290</v>
      </c>
      <c r="B9" s="34" t="s">
        <v>94</v>
      </c>
      <c r="C9" s="50" t="s">
        <v>83</v>
      </c>
      <c r="D9" s="49" t="s">
        <v>96</v>
      </c>
      <c r="E9" s="51">
        <v>5</v>
      </c>
      <c r="F9" s="22">
        <v>2.5</v>
      </c>
      <c r="G9" s="22">
        <v>5</v>
      </c>
      <c r="H9" s="22">
        <f t="shared" si="0"/>
        <v>2.5</v>
      </c>
      <c r="I9" s="52"/>
    </row>
    <row r="10" spans="1:9" ht="40.5" customHeight="1">
      <c r="A10" s="49" t="s">
        <v>295</v>
      </c>
      <c r="B10" s="34" t="s">
        <v>94</v>
      </c>
      <c r="C10" s="35" t="s">
        <v>45</v>
      </c>
      <c r="D10" s="49" t="s">
        <v>96</v>
      </c>
      <c r="E10" s="35">
        <v>5</v>
      </c>
      <c r="F10" s="22">
        <v>2.5</v>
      </c>
      <c r="G10" s="22">
        <v>5</v>
      </c>
      <c r="H10" s="22">
        <f t="shared" si="0"/>
        <v>2.5</v>
      </c>
      <c r="I10" s="52"/>
    </row>
    <row r="11" spans="1:9" ht="40.5" customHeight="1">
      <c r="A11" s="136" t="s">
        <v>104</v>
      </c>
      <c r="B11" s="136"/>
      <c r="C11" s="136"/>
      <c r="D11" s="136"/>
      <c r="E11" s="35">
        <f>SUM(E4:E10)</f>
        <v>189.2</v>
      </c>
      <c r="F11" s="35">
        <f>SUM(F4:F10)</f>
        <v>95</v>
      </c>
      <c r="G11" s="35">
        <f>SUM(G4:G10)</f>
        <v>108.33</v>
      </c>
      <c r="H11" s="22">
        <f t="shared" si="0"/>
        <v>13.329999999999998</v>
      </c>
      <c r="I11" s="29"/>
    </row>
    <row r="12" spans="1:9" ht="40.5" customHeight="1">
      <c r="A12" s="23" t="s">
        <v>105</v>
      </c>
      <c r="B12" s="23" t="s">
        <v>106</v>
      </c>
      <c r="C12" s="23"/>
      <c r="D12" s="23" t="s">
        <v>300</v>
      </c>
      <c r="E12" s="22">
        <v>36</v>
      </c>
      <c r="F12" s="22">
        <v>36</v>
      </c>
      <c r="G12" s="22">
        <v>36</v>
      </c>
      <c r="H12" s="22"/>
      <c r="I12" s="29"/>
    </row>
    <row r="13" spans="1:9" ht="45.75" customHeight="1">
      <c r="A13" s="23" t="s">
        <v>301</v>
      </c>
      <c r="B13" s="136" t="s">
        <v>109</v>
      </c>
      <c r="C13" s="23" t="s">
        <v>301</v>
      </c>
      <c r="D13" s="23" t="s">
        <v>276</v>
      </c>
      <c r="E13" s="22">
        <v>10</v>
      </c>
      <c r="F13" s="22">
        <v>5</v>
      </c>
      <c r="G13" s="22">
        <v>10</v>
      </c>
      <c r="H13" s="22">
        <f>G13-F13</f>
        <v>5</v>
      </c>
      <c r="I13" s="52"/>
    </row>
    <row r="14" spans="1:9" ht="57" customHeight="1">
      <c r="A14" s="23" t="s">
        <v>297</v>
      </c>
      <c r="B14" s="136"/>
      <c r="C14" s="23" t="s">
        <v>297</v>
      </c>
      <c r="D14" s="23" t="s">
        <v>302</v>
      </c>
      <c r="E14" s="22">
        <v>27</v>
      </c>
      <c r="F14" s="22">
        <v>13.5</v>
      </c>
      <c r="G14" s="22">
        <v>27</v>
      </c>
      <c r="H14" s="22" t="e">
        <f>H13G14-F14</f>
        <v>#NAME?</v>
      </c>
      <c r="I14" s="52"/>
    </row>
    <row r="15" spans="1:9" ht="45.75" customHeight="1">
      <c r="A15" s="136" t="s">
        <v>118</v>
      </c>
      <c r="B15" s="136"/>
      <c r="C15" s="136"/>
      <c r="D15" s="136"/>
      <c r="E15" s="22">
        <f>SUM(E11:E14)</f>
        <v>262.2</v>
      </c>
      <c r="F15" s="22">
        <f>SUM(F11:F14)</f>
        <v>149.5</v>
      </c>
      <c r="G15" s="22">
        <f>SUM(G11:G14)</f>
        <v>181.32999999999998</v>
      </c>
      <c r="H15" s="22" t="e">
        <f>SUM(H11:H14)</f>
        <v>#NAME?</v>
      </c>
      <c r="I15" s="29"/>
    </row>
  </sheetData>
  <sheetProtection/>
  <mergeCells count="6">
    <mergeCell ref="A1:I1"/>
    <mergeCell ref="G2:I2"/>
    <mergeCell ref="A11:D11"/>
    <mergeCell ref="A15:D15"/>
    <mergeCell ref="A7:A8"/>
    <mergeCell ref="B13:B14"/>
  </mergeCells>
  <printOptions horizontalCentered="1"/>
  <pageMargins left="0.3937007874015748" right="0.31496062992125984" top="0.984251968503937" bottom="0.984251968503937" header="0.8661417322834646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2" sqref="H12"/>
    </sheetView>
  </sheetViews>
  <sheetFormatPr defaultColWidth="9.7109375" defaultRowHeight="15"/>
  <cols>
    <col min="1" max="1" width="9.7109375" style="32" customWidth="1"/>
    <col min="2" max="2" width="12.8515625" style="32" customWidth="1"/>
    <col min="3" max="3" width="12.421875" style="32" customWidth="1"/>
    <col min="4" max="4" width="15.28125" style="32" customWidth="1"/>
    <col min="5" max="8" width="9.7109375" style="33" customWidth="1"/>
    <col min="9" max="9" width="6.421875" style="32" customWidth="1"/>
    <col min="10" max="10" width="9.7109375" style="32" customWidth="1"/>
    <col min="11" max="16384" width="9.7109375" style="32" customWidth="1"/>
  </cols>
  <sheetData>
    <row r="1" spans="1:9" ht="51" customHeight="1">
      <c r="A1" s="159" t="s">
        <v>303</v>
      </c>
      <c r="B1" s="159"/>
      <c r="C1" s="159"/>
      <c r="D1" s="159"/>
      <c r="E1" s="160"/>
      <c r="F1" s="160"/>
      <c r="G1" s="160"/>
      <c r="H1" s="160"/>
      <c r="I1" s="159"/>
    </row>
    <row r="2" spans="1:9" ht="39.75" customHeight="1">
      <c r="A2" s="16"/>
      <c r="B2" s="16"/>
      <c r="C2" s="16"/>
      <c r="D2" s="16"/>
      <c r="E2" s="19"/>
      <c r="F2" s="19"/>
      <c r="G2" s="161" t="s">
        <v>121</v>
      </c>
      <c r="H2" s="161"/>
      <c r="I2" s="150"/>
    </row>
    <row r="3" spans="1:9" ht="42.75" customHeight="1">
      <c r="A3" s="23" t="s">
        <v>32</v>
      </c>
      <c r="B3" s="23" t="s">
        <v>33</v>
      </c>
      <c r="C3" s="23" t="s">
        <v>304</v>
      </c>
      <c r="D3" s="23" t="s">
        <v>35</v>
      </c>
      <c r="E3" s="22" t="s">
        <v>123</v>
      </c>
      <c r="F3" s="21" t="s">
        <v>37</v>
      </c>
      <c r="G3" s="21" t="s">
        <v>124</v>
      </c>
      <c r="H3" s="21" t="s">
        <v>39</v>
      </c>
      <c r="I3" s="24" t="s">
        <v>40</v>
      </c>
    </row>
    <row r="4" spans="1:9" s="40" customFormat="1" ht="42.75" customHeight="1">
      <c r="A4" s="41" t="s">
        <v>305</v>
      </c>
      <c r="B4" s="41" t="s">
        <v>48</v>
      </c>
      <c r="C4" s="42" t="s">
        <v>98</v>
      </c>
      <c r="D4" s="41" t="s">
        <v>306</v>
      </c>
      <c r="E4" s="22">
        <v>24</v>
      </c>
      <c r="F4" s="25">
        <v>24</v>
      </c>
      <c r="G4" s="25">
        <v>22.37</v>
      </c>
      <c r="H4" s="25">
        <f aca="true" t="shared" si="0" ref="H4:H10">G4-F4</f>
        <v>-1.629999999999999</v>
      </c>
      <c r="I4" s="44"/>
    </row>
    <row r="5" spans="1:9" s="40" customFormat="1" ht="42.75" customHeight="1">
      <c r="A5" s="41" t="s">
        <v>307</v>
      </c>
      <c r="B5" s="41" t="s">
        <v>145</v>
      </c>
      <c r="C5" s="41" t="s">
        <v>307</v>
      </c>
      <c r="D5" s="41" t="s">
        <v>308</v>
      </c>
      <c r="E5" s="22">
        <v>20</v>
      </c>
      <c r="F5" s="25">
        <v>20</v>
      </c>
      <c r="G5" s="25">
        <v>20</v>
      </c>
      <c r="H5" s="25">
        <f t="shared" si="0"/>
        <v>0</v>
      </c>
      <c r="I5" s="44"/>
    </row>
    <row r="6" spans="1:9" s="40" customFormat="1" ht="42.75" customHeight="1">
      <c r="A6" s="43" t="s">
        <v>307</v>
      </c>
      <c r="B6" s="43" t="s">
        <v>82</v>
      </c>
      <c r="C6" s="43" t="s">
        <v>45</v>
      </c>
      <c r="D6" s="43" t="s">
        <v>84</v>
      </c>
      <c r="E6" s="25">
        <v>10</v>
      </c>
      <c r="F6" s="25">
        <v>10</v>
      </c>
      <c r="G6" s="25">
        <v>10</v>
      </c>
      <c r="H6" s="25">
        <f t="shared" si="0"/>
        <v>0</v>
      </c>
      <c r="I6" s="44"/>
    </row>
    <row r="7" spans="1:9" s="40" customFormat="1" ht="42.75" customHeight="1">
      <c r="A7" s="43" t="s">
        <v>309</v>
      </c>
      <c r="B7" s="43" t="s">
        <v>82</v>
      </c>
      <c r="C7" s="43" t="s">
        <v>310</v>
      </c>
      <c r="D7" s="43" t="s">
        <v>84</v>
      </c>
      <c r="E7" s="25">
        <v>8</v>
      </c>
      <c r="F7" s="25">
        <v>8</v>
      </c>
      <c r="G7" s="25">
        <v>8</v>
      </c>
      <c r="H7" s="25">
        <f t="shared" si="0"/>
        <v>0</v>
      </c>
      <c r="I7" s="44"/>
    </row>
    <row r="8" spans="1:9" s="40" customFormat="1" ht="42.75" customHeight="1">
      <c r="A8" s="43" t="s">
        <v>307</v>
      </c>
      <c r="B8" s="24" t="s">
        <v>94</v>
      </c>
      <c r="C8" s="43" t="s">
        <v>311</v>
      </c>
      <c r="D8" s="43" t="s">
        <v>96</v>
      </c>
      <c r="E8" s="25">
        <v>5</v>
      </c>
      <c r="F8" s="25">
        <v>5</v>
      </c>
      <c r="G8" s="25">
        <v>5</v>
      </c>
      <c r="H8" s="25">
        <f t="shared" si="0"/>
        <v>0</v>
      </c>
      <c r="I8" s="44"/>
    </row>
    <row r="9" spans="1:9" s="40" customFormat="1" ht="42.75" customHeight="1">
      <c r="A9" s="43" t="s">
        <v>312</v>
      </c>
      <c r="B9" s="24" t="s">
        <v>94</v>
      </c>
      <c r="C9" s="43" t="s">
        <v>83</v>
      </c>
      <c r="D9" s="43" t="s">
        <v>96</v>
      </c>
      <c r="E9" s="25">
        <v>5</v>
      </c>
      <c r="F9" s="25">
        <v>5</v>
      </c>
      <c r="G9" s="25">
        <v>5</v>
      </c>
      <c r="H9" s="25">
        <f t="shared" si="0"/>
        <v>0</v>
      </c>
      <c r="I9" s="44"/>
    </row>
    <row r="10" spans="1:9" s="40" customFormat="1" ht="42.75" customHeight="1">
      <c r="A10" s="145" t="s">
        <v>104</v>
      </c>
      <c r="B10" s="145"/>
      <c r="C10" s="145"/>
      <c r="D10" s="145"/>
      <c r="E10" s="25">
        <f>SUM(E4:E9)</f>
        <v>72</v>
      </c>
      <c r="F10" s="25">
        <f>SUM(F4:F9)</f>
        <v>72</v>
      </c>
      <c r="G10" s="25">
        <f>SUM(G4:G9)</f>
        <v>70.37</v>
      </c>
      <c r="H10" s="25">
        <f t="shared" si="0"/>
        <v>-1.6299999999999955</v>
      </c>
      <c r="I10" s="44"/>
    </row>
    <row r="11" spans="1:9" s="40" customFormat="1" ht="42.75" customHeight="1">
      <c r="A11" s="24" t="s">
        <v>105</v>
      </c>
      <c r="B11" s="24" t="s">
        <v>106</v>
      </c>
      <c r="C11" s="24"/>
      <c r="D11" s="24" t="s">
        <v>313</v>
      </c>
      <c r="E11" s="25">
        <v>30</v>
      </c>
      <c r="F11" s="25">
        <v>30</v>
      </c>
      <c r="G11" s="25">
        <v>30</v>
      </c>
      <c r="H11" s="25"/>
      <c r="I11" s="31"/>
    </row>
    <row r="12" spans="1:9" s="40" customFormat="1" ht="42.75" customHeight="1">
      <c r="A12" s="43" t="s">
        <v>314</v>
      </c>
      <c r="B12" s="24" t="s">
        <v>109</v>
      </c>
      <c r="C12" s="43" t="s">
        <v>314</v>
      </c>
      <c r="D12" s="26" t="s">
        <v>315</v>
      </c>
      <c r="E12" s="25">
        <v>20</v>
      </c>
      <c r="F12" s="25">
        <v>8</v>
      </c>
      <c r="G12" s="25">
        <v>20</v>
      </c>
      <c r="H12" s="25">
        <f>G12-F12</f>
        <v>12</v>
      </c>
      <c r="I12" s="24"/>
    </row>
    <row r="13" spans="1:9" s="40" customFormat="1" ht="42.75" customHeight="1">
      <c r="A13" s="43" t="s">
        <v>316</v>
      </c>
      <c r="B13" s="24" t="s">
        <v>109</v>
      </c>
      <c r="C13" s="43" t="s">
        <v>316</v>
      </c>
      <c r="D13" s="26" t="s">
        <v>274</v>
      </c>
      <c r="E13" s="25">
        <v>20</v>
      </c>
      <c r="F13" s="25">
        <v>0</v>
      </c>
      <c r="G13" s="25">
        <v>20</v>
      </c>
      <c r="H13" s="25">
        <f>G13-F13</f>
        <v>20</v>
      </c>
      <c r="I13" s="24" t="s">
        <v>178</v>
      </c>
    </row>
    <row r="14" spans="1:9" s="40" customFormat="1" ht="42.75" customHeight="1">
      <c r="A14" s="43" t="s">
        <v>309</v>
      </c>
      <c r="B14" s="24" t="s">
        <v>109</v>
      </c>
      <c r="C14" s="43" t="s">
        <v>309</v>
      </c>
      <c r="D14" s="26" t="s">
        <v>115</v>
      </c>
      <c r="E14" s="25">
        <v>25</v>
      </c>
      <c r="F14" s="25">
        <v>0</v>
      </c>
      <c r="G14" s="25">
        <v>25</v>
      </c>
      <c r="H14" s="25">
        <f>G14-F14</f>
        <v>25</v>
      </c>
      <c r="I14" s="24" t="s">
        <v>178</v>
      </c>
    </row>
    <row r="15" spans="1:9" s="40" customFormat="1" ht="42.75" customHeight="1">
      <c r="A15" s="145" t="s">
        <v>118</v>
      </c>
      <c r="B15" s="145"/>
      <c r="C15" s="145"/>
      <c r="D15" s="145"/>
      <c r="E15" s="25">
        <f>SUM(E10:E14)</f>
        <v>167</v>
      </c>
      <c r="F15" s="25">
        <f>SUM(F10:F14)</f>
        <v>110</v>
      </c>
      <c r="G15" s="25">
        <f>SUM(G10:G14)</f>
        <v>165.37</v>
      </c>
      <c r="H15" s="25">
        <f>SUM(H10:H14)</f>
        <v>55.370000000000005</v>
      </c>
      <c r="I15" s="43"/>
    </row>
  </sheetData>
  <sheetProtection/>
  <mergeCells count="4">
    <mergeCell ref="A1:I1"/>
    <mergeCell ref="G2:I2"/>
    <mergeCell ref="A10:D10"/>
    <mergeCell ref="A15:D15"/>
  </mergeCells>
  <printOptions horizontalCentered="1"/>
  <pageMargins left="0.4724409448818898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2017-12-12T01:11:19Z</cp:lastPrinted>
  <dcterms:created xsi:type="dcterms:W3CDTF">2017-03-17T01:47:00Z</dcterms:created>
  <dcterms:modified xsi:type="dcterms:W3CDTF">2017-12-16T09:20:57Z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